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8"/>
  <workbookPr codeName="ThisWorkbook"/>
  <mc:AlternateContent xmlns:mc="http://schemas.openxmlformats.org/markup-compatibility/2006">
    <mc:Choice Requires="x15">
      <x15ac:absPath xmlns:x15ac="http://schemas.microsoft.com/office/spreadsheetml/2010/11/ac" url="Y:\よ_様式\06_07_08_09_☆給与所得者異動届出書\"/>
    </mc:Choice>
  </mc:AlternateContent>
  <xr:revisionPtr revIDLastSave="0" documentId="13_ncr:1_{C8FE8111-2BCA-499A-B8F4-24576E2CB1D4}" xr6:coauthVersionLast="36" xr6:coauthVersionMax="36" xr10:uidLastSave="{00000000-0000-0000-0000-000000000000}"/>
  <bookViews>
    <workbookView xWindow="0" yWindow="0" windowWidth="15360" windowHeight="7812" xr2:uid="{00000000-000D-0000-FFFF-FFFF00000000}"/>
  </bookViews>
  <sheets>
    <sheet name="入力フォーム" sheetId="2" r:id="rId1"/>
    <sheet name="印刷用" sheetId="1" r:id="rId2"/>
  </sheets>
  <definedNames>
    <definedName name="_xlnm.Print_Area" localSheetId="1">印刷用!$A$1:$O$37</definedName>
    <definedName name="_xlnm.Print_Area" localSheetId="0">入力フォーム!$A$1:$H$78</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43" i="2" l="1"/>
  <c r="M22" i="1" l="1"/>
  <c r="E27" i="2"/>
  <c r="L23" i="1" l="1"/>
  <c r="J24" i="1"/>
  <c r="J23" i="1"/>
  <c r="D23" i="1"/>
  <c r="H62" i="2"/>
  <c r="H61" i="2"/>
  <c r="H57" i="2"/>
  <c r="J25" i="1"/>
  <c r="H44" i="2"/>
  <c r="F21" i="1"/>
  <c r="M25" i="1" l="1"/>
  <c r="N28" i="1"/>
  <c r="N26" i="1"/>
  <c r="G28" i="1"/>
  <c r="D28" i="1"/>
  <c r="J28" i="1"/>
  <c r="G21" i="1"/>
  <c r="D21" i="1"/>
  <c r="D26" i="1"/>
  <c r="D25" i="1"/>
  <c r="D22" i="1" l="1"/>
  <c r="B33" i="1" l="1"/>
  <c r="B32" i="1"/>
  <c r="D33" i="1"/>
  <c r="D32" i="1"/>
  <c r="E5" i="2" l="1"/>
  <c r="C21" i="2"/>
  <c r="G10" i="1" l="1"/>
  <c r="J17" i="1" l="1"/>
  <c r="B13" i="1" l="1"/>
  <c r="B64" i="2"/>
  <c r="G16" i="1" l="1"/>
  <c r="H40" i="2"/>
  <c r="H24" i="2" l="1"/>
  <c r="H25" i="2"/>
  <c r="L31" i="1"/>
  <c r="D30" i="1"/>
  <c r="M17" i="1"/>
  <c r="I32" i="1" s="1"/>
  <c r="L17" i="1"/>
  <c r="K17" i="1"/>
  <c r="I18" i="1" l="1"/>
  <c r="H17" i="1"/>
  <c r="I17" i="1"/>
  <c r="D19" i="1"/>
  <c r="D18" i="1"/>
  <c r="D17" i="1"/>
  <c r="D15" i="1"/>
  <c r="D16" i="1"/>
  <c r="M8" i="1"/>
  <c r="L13" i="1"/>
  <c r="L12" i="1"/>
  <c r="L11" i="1"/>
  <c r="M9" i="1"/>
  <c r="G11" i="1"/>
  <c r="G13" i="1"/>
  <c r="G8" i="1"/>
  <c r="I19" i="1"/>
  <c r="H36" i="2"/>
  <c r="H34" i="2"/>
  <c r="D50" i="2"/>
  <c r="D47" i="2"/>
  <c r="C35" i="2" l="1"/>
  <c r="C31" i="2"/>
  <c r="D10" i="2" l="1"/>
  <c r="D7" i="2"/>
  <c r="D67" i="2" l="1"/>
  <c r="H43" i="2"/>
  <c r="J19" i="1"/>
  <c r="G32" i="1" s="1"/>
  <c r="D65" i="2" l="1"/>
  <c r="D66" i="2" l="1"/>
  <c r="D68" i="2" l="1"/>
  <c r="D69" i="2" l="1"/>
  <c r="D70" i="2" l="1"/>
  <c r="D73" i="2" l="1"/>
  <c r="D74" i="2" l="1"/>
  <c r="D76" i="2" l="1"/>
  <c r="D72" i="2" l="1"/>
  <c r="D75" i="2" l="1"/>
  <c r="D71" i="2"/>
</calcChain>
</file>

<file path=xl/sharedStrings.xml><?xml version="1.0" encoding="utf-8"?>
<sst xmlns="http://schemas.openxmlformats.org/spreadsheetml/2006/main" count="168" uniqueCount="131">
  <si>
    <t>氏名</t>
    <rPh sb="0" eb="2">
      <t>シメイ</t>
    </rPh>
    <phoneticPr fontId="1"/>
  </si>
  <si>
    <t>生年月日</t>
    <rPh sb="0" eb="2">
      <t>セイネン</t>
    </rPh>
    <rPh sb="2" eb="4">
      <t>ガッピ</t>
    </rPh>
    <phoneticPr fontId="1"/>
  </si>
  <si>
    <t>(フリガナ)</t>
    <phoneticPr fontId="1"/>
  </si>
  <si>
    <t>1月1日
現在の住所</t>
    <rPh sb="1" eb="2">
      <t>ガツ</t>
    </rPh>
    <rPh sb="3" eb="4">
      <t>ニチ</t>
    </rPh>
    <rPh sb="5" eb="7">
      <t>ゲンザイ</t>
    </rPh>
    <rPh sb="8" eb="10">
      <t>ジュウショ</t>
    </rPh>
    <phoneticPr fontId="1"/>
  </si>
  <si>
    <t>退職後の
現住所</t>
    <rPh sb="0" eb="2">
      <t>タイショク</t>
    </rPh>
    <rPh sb="2" eb="3">
      <t>ゴ</t>
    </rPh>
    <rPh sb="5" eb="6">
      <t>ゲン</t>
    </rPh>
    <rPh sb="6" eb="7">
      <t>ジュウ</t>
    </rPh>
    <rPh sb="7" eb="8">
      <t>ショ</t>
    </rPh>
    <phoneticPr fontId="1"/>
  </si>
  <si>
    <t>給与所得者</t>
    <rPh sb="0" eb="2">
      <t>キュウヨ</t>
    </rPh>
    <rPh sb="2" eb="4">
      <t>ショトク</t>
    </rPh>
    <rPh sb="4" eb="5">
      <t>シャ</t>
    </rPh>
    <phoneticPr fontId="1"/>
  </si>
  <si>
    <t>一括徴収の理由</t>
    <rPh sb="0" eb="2">
      <t>イッカツ</t>
    </rPh>
    <rPh sb="2" eb="4">
      <t>チョウシュウ</t>
    </rPh>
    <rPh sb="5" eb="7">
      <t>リユウ</t>
    </rPh>
    <phoneticPr fontId="1"/>
  </si>
  <si>
    <t>名称</t>
    <rPh sb="0" eb="2">
      <t>メイショウ</t>
    </rPh>
    <phoneticPr fontId="1"/>
  </si>
  <si>
    <t>(氏名)</t>
    <rPh sb="1" eb="3">
      <t>シメイ</t>
    </rPh>
    <phoneticPr fontId="1"/>
  </si>
  <si>
    <t>所在地</t>
    <rPh sb="0" eb="3">
      <t>ショザイチ</t>
    </rPh>
    <phoneticPr fontId="1"/>
  </si>
  <si>
    <t>法人番号</t>
    <rPh sb="0" eb="1">
      <t>ホウ</t>
    </rPh>
    <rPh sb="1" eb="2">
      <t>ジン</t>
    </rPh>
    <rPh sb="2" eb="4">
      <t>バンゴウ</t>
    </rPh>
    <phoneticPr fontId="1"/>
  </si>
  <si>
    <t>旧姓</t>
    <rPh sb="0" eb="2">
      <t>キュウセイ</t>
    </rPh>
    <phoneticPr fontId="1"/>
  </si>
  <si>
    <t>①</t>
    <phoneticPr fontId="1"/>
  </si>
  <si>
    <t>特別徴収税額</t>
    <rPh sb="0" eb="2">
      <t>トクベツ</t>
    </rPh>
    <rPh sb="2" eb="4">
      <t>チョウシュウ</t>
    </rPh>
    <rPh sb="4" eb="6">
      <t>ゼイガク</t>
    </rPh>
    <phoneticPr fontId="1"/>
  </si>
  <si>
    <t>徴収済額</t>
    <rPh sb="0" eb="2">
      <t>チョウシュウ</t>
    </rPh>
    <rPh sb="2" eb="3">
      <t>ズ</t>
    </rPh>
    <rPh sb="3" eb="4">
      <t>ガク</t>
    </rPh>
    <phoneticPr fontId="1"/>
  </si>
  <si>
    <t>未徴収税額</t>
    <rPh sb="0" eb="3">
      <t>ミチョウシュウ</t>
    </rPh>
    <rPh sb="3" eb="5">
      <t>ゼイガク</t>
    </rPh>
    <phoneticPr fontId="1"/>
  </si>
  <si>
    <t>異動年月日</t>
    <rPh sb="0" eb="2">
      <t>イドウ</t>
    </rPh>
    <rPh sb="2" eb="5">
      <t>ネンガッピ</t>
    </rPh>
    <phoneticPr fontId="1"/>
  </si>
  <si>
    <t>②</t>
    <phoneticPr fontId="1"/>
  </si>
  <si>
    <t>異動の事由</t>
    <rPh sb="0" eb="2">
      <t>イドウ</t>
    </rPh>
    <rPh sb="3" eb="4">
      <t>ジ</t>
    </rPh>
    <rPh sb="4" eb="5">
      <t>ユ</t>
    </rPh>
    <phoneticPr fontId="1"/>
  </si>
  <si>
    <t>未徴収税額の徴収方法</t>
    <rPh sb="0" eb="3">
      <t>ミチョウシュウ</t>
    </rPh>
    <rPh sb="3" eb="5">
      <t>ゼイガク</t>
    </rPh>
    <rPh sb="6" eb="8">
      <t>チョウシュウ</t>
    </rPh>
    <rPh sb="8" eb="10">
      <t>ホウホウ</t>
    </rPh>
    <phoneticPr fontId="1"/>
  </si>
  <si>
    <t>この届出書に応答される担当者</t>
    <rPh sb="2" eb="3">
      <t>トドケ</t>
    </rPh>
    <rPh sb="3" eb="4">
      <t>デ</t>
    </rPh>
    <rPh sb="4" eb="5">
      <t>ショ</t>
    </rPh>
    <rPh sb="6" eb="8">
      <t>オウトウ</t>
    </rPh>
    <rPh sb="11" eb="14">
      <t>タントウシャ</t>
    </rPh>
    <phoneticPr fontId="1"/>
  </si>
  <si>
    <t>個人番号</t>
    <rPh sb="0" eb="2">
      <t>コジン</t>
    </rPh>
    <rPh sb="2" eb="4">
      <t>バンゴウ</t>
    </rPh>
    <phoneticPr fontId="1"/>
  </si>
  <si>
    <t>徴収予定額</t>
    <rPh sb="0" eb="2">
      <t>チョウシュウ</t>
    </rPh>
    <rPh sb="2" eb="4">
      <t>ヨテイ</t>
    </rPh>
    <rPh sb="4" eb="5">
      <t>ガク</t>
    </rPh>
    <phoneticPr fontId="1"/>
  </si>
  <si>
    <t>③(①－②)</t>
    <phoneticPr fontId="1"/>
  </si>
  <si>
    <t>合計(上記③と同額)</t>
    <rPh sb="0" eb="2">
      <t>ゴウケイ</t>
    </rPh>
    <rPh sb="3" eb="5">
      <t>ジョウキ</t>
    </rPh>
    <rPh sb="7" eb="9">
      <t>ドウガク</t>
    </rPh>
    <phoneticPr fontId="1"/>
  </si>
  <si>
    <t>一括徴収した税額</t>
    <rPh sb="0" eb="2">
      <t>イッカツ</t>
    </rPh>
    <rPh sb="2" eb="4">
      <t>チョウシュウ</t>
    </rPh>
    <rPh sb="6" eb="8">
      <t>ゼイガク</t>
    </rPh>
    <phoneticPr fontId="1"/>
  </si>
  <si>
    <t>※個人事業主は記載不要</t>
    <rPh sb="1" eb="3">
      <t>コジン</t>
    </rPh>
    <rPh sb="3" eb="6">
      <t>ジギョウヌシ</t>
    </rPh>
    <rPh sb="7" eb="9">
      <t>キサイ</t>
    </rPh>
    <rPh sb="9" eb="11">
      <t>フヨウ</t>
    </rPh>
    <phoneticPr fontId="1"/>
  </si>
  <si>
    <t>一括徴収できない理由</t>
    <rPh sb="0" eb="2">
      <t>イッカツ</t>
    </rPh>
    <rPh sb="2" eb="4">
      <t>チョウシュウ</t>
    </rPh>
    <rPh sb="8" eb="10">
      <t>リユウ</t>
    </rPh>
    <phoneticPr fontId="1"/>
  </si>
  <si>
    <t>フリガナ</t>
    <phoneticPr fontId="1"/>
  </si>
  <si>
    <t>円を</t>
    <rPh sb="0" eb="1">
      <t>エン</t>
    </rPh>
    <phoneticPr fontId="1"/>
  </si>
  <si>
    <t>月分から</t>
    <rPh sb="0" eb="1">
      <t>ガツ</t>
    </rPh>
    <rPh sb="1" eb="2">
      <t>ブン</t>
    </rPh>
    <phoneticPr fontId="1"/>
  </si>
  <si>
    <t>種別</t>
    <rPh sb="0" eb="2">
      <t>シュベツ</t>
    </rPh>
    <phoneticPr fontId="1"/>
  </si>
  <si>
    <t>担当者</t>
    <rPh sb="0" eb="3">
      <t>タントウシャ</t>
    </rPh>
    <phoneticPr fontId="1"/>
  </si>
  <si>
    <t>部署</t>
    <rPh sb="0" eb="2">
      <t>ブショ</t>
    </rPh>
    <phoneticPr fontId="1"/>
  </si>
  <si>
    <t>電話番号</t>
    <rPh sb="0" eb="2">
      <t>デンワ</t>
    </rPh>
    <rPh sb="2" eb="4">
      <t>バンゴウ</t>
    </rPh>
    <phoneticPr fontId="1"/>
  </si>
  <si>
    <t>給与支払者情報</t>
    <rPh sb="0" eb="2">
      <t>キュウヨ</t>
    </rPh>
    <rPh sb="2" eb="4">
      <t>シハライ</t>
    </rPh>
    <rPh sb="4" eb="5">
      <t>シャ</t>
    </rPh>
    <rPh sb="5" eb="7">
      <t>ジョウホウ</t>
    </rPh>
    <phoneticPr fontId="1"/>
  </si>
  <si>
    <t>現住所</t>
    <rPh sb="0" eb="3">
      <t>ゲンジュウショ</t>
    </rPh>
    <phoneticPr fontId="1"/>
  </si>
  <si>
    <t>月分まで</t>
    <rPh sb="0" eb="1">
      <t>ガツ</t>
    </rPh>
    <rPh sb="1" eb="2">
      <t>ブン</t>
    </rPh>
    <phoneticPr fontId="1"/>
  </si>
  <si>
    <t>円</t>
    <rPh sb="0" eb="1">
      <t>エン</t>
    </rPh>
    <phoneticPr fontId="1"/>
  </si>
  <si>
    <t>異動事由</t>
    <rPh sb="0" eb="2">
      <t>イドウ</t>
    </rPh>
    <rPh sb="2" eb="3">
      <t>ジ</t>
    </rPh>
    <rPh sb="3" eb="4">
      <t>ユ</t>
    </rPh>
    <phoneticPr fontId="1"/>
  </si>
  <si>
    <t>従業員情報</t>
    <rPh sb="0" eb="3">
      <t>ジュウギョウイン</t>
    </rPh>
    <rPh sb="3" eb="5">
      <t>ジョウホウ</t>
    </rPh>
    <phoneticPr fontId="1"/>
  </si>
  <si>
    <t>年度徴収の市県民税に関する届</t>
    <rPh sb="0" eb="1">
      <t>ネン</t>
    </rPh>
    <rPh sb="1" eb="2">
      <t>ド</t>
    </rPh>
    <rPh sb="2" eb="4">
      <t>チョウシュウ</t>
    </rPh>
    <rPh sb="5" eb="6">
      <t>シ</t>
    </rPh>
    <rPh sb="6" eb="9">
      <t>ケンミンゼイ</t>
    </rPh>
    <rPh sb="10" eb="11">
      <t>カン</t>
    </rPh>
    <rPh sb="13" eb="14">
      <t>トド</t>
    </rPh>
    <phoneticPr fontId="1"/>
  </si>
  <si>
    <t>円</t>
    <rPh sb="0" eb="1">
      <t>エン</t>
    </rPh>
    <phoneticPr fontId="1"/>
  </si>
  <si>
    <t>年</t>
    <rPh sb="0" eb="1">
      <t>ネン</t>
    </rPh>
    <phoneticPr fontId="1"/>
  </si>
  <si>
    <t>月</t>
    <rPh sb="0" eb="1">
      <t>ガツ</t>
    </rPh>
    <phoneticPr fontId="1"/>
  </si>
  <si>
    <t>日</t>
    <rPh sb="0" eb="1">
      <t>ニチ</t>
    </rPh>
    <phoneticPr fontId="1"/>
  </si>
  <si>
    <t>一括徴収できない理由</t>
    <rPh sb="0" eb="2">
      <t>イッカツ</t>
    </rPh>
    <rPh sb="2" eb="4">
      <t>チョウシュウ</t>
    </rPh>
    <rPh sb="8" eb="10">
      <t>リユウ</t>
    </rPh>
    <phoneticPr fontId="1"/>
  </si>
  <si>
    <t>一括徴収の理由</t>
    <rPh sb="0" eb="2">
      <t>イッカツ</t>
    </rPh>
    <rPh sb="2" eb="4">
      <t>チョウシュウ</t>
    </rPh>
    <rPh sb="5" eb="7">
      <t>リユウ</t>
    </rPh>
    <phoneticPr fontId="1"/>
  </si>
  <si>
    <t>円</t>
    <rPh sb="0" eb="1">
      <t>エン</t>
    </rPh>
    <phoneticPr fontId="1"/>
  </si>
  <si>
    <t>月分で納付</t>
    <rPh sb="0" eb="1">
      <t>ガツ</t>
    </rPh>
    <rPh sb="1" eb="2">
      <t>ブン</t>
    </rPh>
    <rPh sb="3" eb="5">
      <t>ノウフ</t>
    </rPh>
    <phoneticPr fontId="1"/>
  </si>
  <si>
    <t>税額情報</t>
    <rPh sb="0" eb="2">
      <t>ゼイガク</t>
    </rPh>
    <rPh sb="2" eb="4">
      <t>ジョウホウ</t>
    </rPh>
    <phoneticPr fontId="1"/>
  </si>
  <si>
    <t>普通徴収</t>
    <rPh sb="0" eb="2">
      <t>フツウ</t>
    </rPh>
    <rPh sb="2" eb="4">
      <t>チョウシュウ</t>
    </rPh>
    <phoneticPr fontId="1"/>
  </si>
  <si>
    <t>一括徴収</t>
    <rPh sb="0" eb="2">
      <t>イッカツ</t>
    </rPh>
    <rPh sb="2" eb="4">
      <t>チョウシュウ</t>
    </rPh>
    <phoneticPr fontId="1"/>
  </si>
  <si>
    <t>基本事項</t>
    <rPh sb="0" eb="2">
      <t>キホン</t>
    </rPh>
    <rPh sb="2" eb="4">
      <t>ジコウ</t>
    </rPh>
    <phoneticPr fontId="1"/>
  </si>
  <si>
    <t>新しい給与支払者
(特別徴収継続)</t>
    <rPh sb="0" eb="1">
      <t>アタラ</t>
    </rPh>
    <rPh sb="3" eb="5">
      <t>キュウヨ</t>
    </rPh>
    <rPh sb="5" eb="7">
      <t>シハライ</t>
    </rPh>
    <rPh sb="7" eb="8">
      <t>シャ</t>
    </rPh>
    <rPh sb="10" eb="12">
      <t>トクベツ</t>
    </rPh>
    <rPh sb="12" eb="14">
      <t>チョウシュウ</t>
    </rPh>
    <rPh sb="14" eb="16">
      <t>ケイゾク</t>
    </rPh>
    <phoneticPr fontId="1"/>
  </si>
  <si>
    <t>市作成の納付書の要否</t>
    <rPh sb="0" eb="1">
      <t>シ</t>
    </rPh>
    <rPh sb="1" eb="3">
      <t>サクセイ</t>
    </rPh>
    <rPh sb="4" eb="6">
      <t>ノウフ</t>
    </rPh>
    <rPh sb="6" eb="7">
      <t>ショ</t>
    </rPh>
    <rPh sb="8" eb="10">
      <t>ヨウヒ</t>
    </rPh>
    <phoneticPr fontId="1"/>
  </si>
  <si>
    <t>特別徴収開始</t>
    <rPh sb="0" eb="2">
      <t>トクベツ</t>
    </rPh>
    <rPh sb="2" eb="4">
      <t>チョウシュウ</t>
    </rPh>
    <rPh sb="4" eb="6">
      <t>カイシ</t>
    </rPh>
    <phoneticPr fontId="1"/>
  </si>
  <si>
    <t>未徴収税額の徴収方法</t>
    <rPh sb="0" eb="3">
      <t>ミチョウシュウ</t>
    </rPh>
    <rPh sb="3" eb="5">
      <t>ゼイガク</t>
    </rPh>
    <rPh sb="6" eb="8">
      <t>チョウシュウ</t>
    </rPh>
    <rPh sb="8" eb="10">
      <t>ホウホウ</t>
    </rPh>
    <phoneticPr fontId="1"/>
  </si>
  <si>
    <t>元号</t>
    <rPh sb="0" eb="2">
      <t>ゲンゴウ</t>
    </rPh>
    <phoneticPr fontId="1"/>
  </si>
  <si>
    <t>特別徴収義務者
指定番号</t>
    <rPh sb="0" eb="2">
      <t>トクベツ</t>
    </rPh>
    <rPh sb="2" eb="4">
      <t>チョウシュウ</t>
    </rPh>
    <rPh sb="4" eb="7">
      <t>ギムシャ</t>
    </rPh>
    <rPh sb="8" eb="10">
      <t>シテイ</t>
    </rPh>
    <rPh sb="10" eb="12">
      <t>バンゴウ</t>
    </rPh>
    <phoneticPr fontId="1"/>
  </si>
  <si>
    <t>色のついているマスに入力してください</t>
    <rPh sb="0" eb="1">
      <t>イロ</t>
    </rPh>
    <rPh sb="10" eb="12">
      <t>ニュウリョク</t>
    </rPh>
    <phoneticPr fontId="1"/>
  </si>
  <si>
    <t>※赤マスは必須事項です</t>
    <rPh sb="1" eb="2">
      <t>アカ</t>
    </rPh>
    <rPh sb="5" eb="7">
      <t>ヒッス</t>
    </rPh>
    <rPh sb="7" eb="9">
      <t>ジコウ</t>
    </rPh>
    <phoneticPr fontId="1"/>
  </si>
  <si>
    <t>(特別徴収義務者)
給与支払者</t>
    <rPh sb="1" eb="3">
      <t>トクベツ</t>
    </rPh>
    <rPh sb="3" eb="5">
      <t>チョウシュウ</t>
    </rPh>
    <rPh sb="5" eb="8">
      <t>ギムシャ</t>
    </rPh>
    <rPh sb="10" eb="12">
      <t>キュウヨ</t>
    </rPh>
    <rPh sb="12" eb="14">
      <t>シハライ</t>
    </rPh>
    <rPh sb="14" eb="15">
      <t>シャ</t>
    </rPh>
    <phoneticPr fontId="1"/>
  </si>
  <si>
    <r>
      <rPr>
        <sz val="8"/>
        <color theme="1"/>
        <rFont val="ＭＳ ゴシック"/>
        <family val="3"/>
        <charset val="128"/>
      </rPr>
      <t>特別徴収義務者</t>
    </r>
    <r>
      <rPr>
        <sz val="10"/>
        <color theme="1"/>
        <rFont val="ＭＳ ゴシック"/>
        <family val="3"/>
        <charset val="128"/>
      </rPr>
      <t xml:space="preserve">
指定番号</t>
    </r>
    <rPh sb="0" eb="2">
      <t>トクベツ</t>
    </rPh>
    <rPh sb="2" eb="4">
      <t>チョウシュウ</t>
    </rPh>
    <rPh sb="4" eb="7">
      <t>ギムシャ</t>
    </rPh>
    <rPh sb="8" eb="10">
      <t>シテイ</t>
    </rPh>
    <rPh sb="10" eb="12">
      <t>バンゴウ</t>
    </rPh>
    <phoneticPr fontId="1"/>
  </si>
  <si>
    <t>年</t>
    <rPh sb="0" eb="1">
      <t>ネン</t>
    </rPh>
    <phoneticPr fontId="1"/>
  </si>
  <si>
    <t>フリガナ</t>
    <phoneticPr fontId="1"/>
  </si>
  <si>
    <t>給与等の支払予定年月日①</t>
    <rPh sb="0" eb="2">
      <t>キュウヨ</t>
    </rPh>
    <rPh sb="2" eb="3">
      <t>トウ</t>
    </rPh>
    <rPh sb="4" eb="6">
      <t>シハライ</t>
    </rPh>
    <rPh sb="6" eb="8">
      <t>ヨテイ</t>
    </rPh>
    <rPh sb="8" eb="11">
      <t>ネンガッピ</t>
    </rPh>
    <phoneticPr fontId="1"/>
  </si>
  <si>
    <t>徴収予定額①</t>
    <rPh sb="0" eb="2">
      <t>チョウシュウ</t>
    </rPh>
    <rPh sb="2" eb="4">
      <t>ヨテイ</t>
    </rPh>
    <rPh sb="4" eb="5">
      <t>ガク</t>
    </rPh>
    <phoneticPr fontId="1"/>
  </si>
  <si>
    <t>給与等の支払予定年月日②</t>
    <rPh sb="0" eb="2">
      <t>キュウヨ</t>
    </rPh>
    <rPh sb="2" eb="3">
      <t>トウ</t>
    </rPh>
    <rPh sb="4" eb="6">
      <t>シハライ</t>
    </rPh>
    <rPh sb="6" eb="8">
      <t>ヨテイ</t>
    </rPh>
    <rPh sb="8" eb="11">
      <t>ネンガッピ</t>
    </rPh>
    <phoneticPr fontId="1"/>
  </si>
  <si>
    <t>徴収予定額②</t>
    <rPh sb="0" eb="2">
      <t>チョウシュウ</t>
    </rPh>
    <rPh sb="2" eb="4">
      <t>ヨテイ</t>
    </rPh>
    <rPh sb="4" eb="5">
      <t>ガク</t>
    </rPh>
    <phoneticPr fontId="1"/>
  </si>
  <si>
    <t>徴収予定額合計</t>
    <rPh sb="0" eb="2">
      <t>チョウシュウ</t>
    </rPh>
    <rPh sb="2" eb="4">
      <t>ヨテイ</t>
    </rPh>
    <rPh sb="4" eb="5">
      <t>ガク</t>
    </rPh>
    <rPh sb="5" eb="7">
      <t>ゴウケイ</t>
    </rPh>
    <phoneticPr fontId="1"/>
  </si>
  <si>
    <t>旧姓</t>
    <rPh sb="0" eb="2">
      <t>キュウセイ</t>
    </rPh>
    <phoneticPr fontId="1"/>
  </si>
  <si>
    <t>入力</t>
    <rPh sb="0" eb="2">
      <t>ニュウリョク</t>
    </rPh>
    <phoneticPr fontId="1"/>
  </si>
  <si>
    <t>チェック</t>
    <phoneticPr fontId="1"/>
  </si>
  <si>
    <t>処理不要</t>
    <rPh sb="0" eb="2">
      <t>ショリ</t>
    </rPh>
    <rPh sb="2" eb="4">
      <t>フヨウ</t>
    </rPh>
    <phoneticPr fontId="1"/>
  </si>
  <si>
    <t>旧</t>
    <rPh sb="0" eb="1">
      <t>キュウ</t>
    </rPh>
    <phoneticPr fontId="1"/>
  </si>
  <si>
    <t>新</t>
    <rPh sb="0" eb="1">
      <t>シン</t>
    </rPh>
    <phoneticPr fontId="1"/>
  </si>
  <si>
    <t>処理事項</t>
    <rPh sb="0" eb="2">
      <t>ショリ</t>
    </rPh>
    <rPh sb="2" eb="4">
      <t>ジコウ</t>
    </rPh>
    <phoneticPr fontId="1"/>
  </si>
  <si>
    <t>に係る給与所得者異動届出書</t>
    <rPh sb="1" eb="2">
      <t>カカ</t>
    </rPh>
    <rPh sb="3" eb="5">
      <t>キュウヨ</t>
    </rPh>
    <rPh sb="5" eb="7">
      <t>ショトク</t>
    </rPh>
    <rPh sb="7" eb="8">
      <t>シャ</t>
    </rPh>
    <rPh sb="8" eb="10">
      <t>イドウ</t>
    </rPh>
    <rPh sb="10" eb="11">
      <t>トドケ</t>
    </rPh>
    <rPh sb="11" eb="12">
      <t>デ</t>
    </rPh>
    <rPh sb="12" eb="13">
      <t>ショ</t>
    </rPh>
    <phoneticPr fontId="1"/>
  </si>
  <si>
    <t>給与支払報告</t>
    <rPh sb="0" eb="2">
      <t>キュウヨ</t>
    </rPh>
    <rPh sb="2" eb="4">
      <t>シハライ</t>
    </rPh>
    <rPh sb="4" eb="6">
      <t>ホウコク</t>
    </rPh>
    <phoneticPr fontId="1"/>
  </si>
  <si>
    <t>特別徴収</t>
    <rPh sb="0" eb="2">
      <t>トクベツ</t>
    </rPh>
    <rPh sb="2" eb="4">
      <t>チョウシュウ</t>
    </rPh>
    <phoneticPr fontId="1"/>
  </si>
  <si>
    <t>入力が終わったら、こちらから印刷してください</t>
    <rPh sb="0" eb="2">
      <t>ニュウリョク</t>
    </rPh>
    <rPh sb="3" eb="4">
      <t>オ</t>
    </rPh>
    <rPh sb="14" eb="16">
      <t>インサツ</t>
    </rPh>
    <phoneticPr fontId="1"/>
  </si>
  <si>
    <t>6月</t>
    <rPh sb="1" eb="2">
      <t>ガツ</t>
    </rPh>
    <phoneticPr fontId="1"/>
  </si>
  <si>
    <t>7月</t>
    <rPh sb="1" eb="2">
      <t>ガツ</t>
    </rPh>
    <phoneticPr fontId="1"/>
  </si>
  <si>
    <t>8月</t>
  </si>
  <si>
    <t>9月</t>
  </si>
  <si>
    <t>10月</t>
  </si>
  <si>
    <t>11月</t>
  </si>
  <si>
    <t>12月</t>
  </si>
  <si>
    <t>1月</t>
  </si>
  <si>
    <t>2月</t>
  </si>
  <si>
    <t>3月</t>
  </si>
  <si>
    <t>4月</t>
  </si>
  <si>
    <t>5月</t>
  </si>
  <si>
    <t>※納入予定額は入力された情報に基づく仮計算の金額になります。</t>
    <rPh sb="1" eb="3">
      <t>ノウニュウ</t>
    </rPh>
    <rPh sb="3" eb="5">
      <t>ヨテイ</t>
    </rPh>
    <rPh sb="5" eb="6">
      <t>ガク</t>
    </rPh>
    <rPh sb="7" eb="9">
      <t>ニュウリョク</t>
    </rPh>
    <rPh sb="12" eb="14">
      <t>ジョウホウ</t>
    </rPh>
    <rPh sb="15" eb="16">
      <t>モト</t>
    </rPh>
    <rPh sb="18" eb="19">
      <t>カリ</t>
    </rPh>
    <rPh sb="19" eb="21">
      <t>ケイサン</t>
    </rPh>
    <rPh sb="22" eb="24">
      <t>キンガク</t>
    </rPh>
    <phoneticPr fontId="1"/>
  </si>
  <si>
    <t>特徴金額仮計算表</t>
    <rPh sb="0" eb="2">
      <t>トクチョウ</t>
    </rPh>
    <rPh sb="2" eb="3">
      <t>キン</t>
    </rPh>
    <rPh sb="3" eb="4">
      <t>ガク</t>
    </rPh>
    <rPh sb="4" eb="5">
      <t>カリ</t>
    </rPh>
    <rPh sb="5" eb="7">
      <t>ケイサン</t>
    </rPh>
    <rPh sb="7" eb="8">
      <t>ヒョウ</t>
    </rPh>
    <phoneticPr fontId="1"/>
  </si>
  <si>
    <t>入力フォームへ戻る</t>
    <rPh sb="0" eb="2">
      <t>ニュウリョク</t>
    </rPh>
    <rPh sb="7" eb="8">
      <t>モド</t>
    </rPh>
    <phoneticPr fontId="1"/>
  </si>
  <si>
    <t>提出先</t>
    <rPh sb="0" eb="2">
      <t>テイシュツ</t>
    </rPh>
    <rPh sb="2" eb="3">
      <t>サキ</t>
    </rPh>
    <phoneticPr fontId="1"/>
  </si>
  <si>
    <t>〒816-8510</t>
    <phoneticPr fontId="1"/>
  </si>
  <si>
    <t>福岡県大野城市曙町二丁目２番１号</t>
    <rPh sb="0" eb="3">
      <t>フクオカケン</t>
    </rPh>
    <rPh sb="3" eb="7">
      <t>オオノジョウシ</t>
    </rPh>
    <rPh sb="7" eb="9">
      <t>アケボノマチ</t>
    </rPh>
    <rPh sb="9" eb="10">
      <t>２</t>
    </rPh>
    <rPh sb="10" eb="12">
      <t>チョウメ</t>
    </rPh>
    <rPh sb="13" eb="14">
      <t>バン</t>
    </rPh>
    <rPh sb="15" eb="16">
      <t>ゴウ</t>
    </rPh>
    <phoneticPr fontId="1"/>
  </si>
  <si>
    <t>　　正式な金額は後日送付される税額決定通知でご確認ください。</t>
    <rPh sb="23" eb="25">
      <t>カクニン</t>
    </rPh>
    <phoneticPr fontId="1"/>
  </si>
  <si>
    <t>　大野城市役所　市税課　市民税担当</t>
    <rPh sb="1" eb="7">
      <t>オオノジョウシヤクショ</t>
    </rPh>
    <rPh sb="8" eb="9">
      <t>シ</t>
    </rPh>
    <rPh sb="9" eb="10">
      <t>ゼイ</t>
    </rPh>
    <rPh sb="10" eb="11">
      <t>カ</t>
    </rPh>
    <rPh sb="12" eb="15">
      <t>シミンゼイ</t>
    </rPh>
    <rPh sb="15" eb="17">
      <t>タントウ</t>
    </rPh>
    <phoneticPr fontId="1"/>
  </si>
  <si>
    <t>　TEL(092)580-1828</t>
    <phoneticPr fontId="1"/>
  </si>
  <si>
    <t>FAX(092)592-6286</t>
    <phoneticPr fontId="1"/>
  </si>
  <si>
    <t>郵便番号</t>
    <rPh sb="0" eb="4">
      <t>ユウビンバンゴウ</t>
    </rPh>
    <phoneticPr fontId="1"/>
  </si>
  <si>
    <t>令和</t>
  </si>
  <si>
    <t>令和</t>
    <rPh sb="0" eb="1">
      <t>レイ</t>
    </rPh>
    <rPh sb="1" eb="2">
      <t>ワ</t>
    </rPh>
    <phoneticPr fontId="1"/>
  </si>
  <si>
    <t>大野城市長</t>
    <rPh sb="0" eb="3">
      <t>オオノジョウ</t>
    </rPh>
    <rPh sb="3" eb="5">
      <t>シチョウ</t>
    </rPh>
    <phoneticPr fontId="1"/>
  </si>
  <si>
    <t>給与等の支払予定年月日</t>
    <phoneticPr fontId="1"/>
  </si>
  <si>
    <t>特別徴収義務者
指定番号</t>
    <rPh sb="0" eb="2">
      <t>トクベツ</t>
    </rPh>
    <rPh sb="2" eb="4">
      <t>チョウシュウ</t>
    </rPh>
    <rPh sb="4" eb="7">
      <t>ギムシャ</t>
    </rPh>
    <rPh sb="8" eb="12">
      <t>シテイバンゴウ</t>
    </rPh>
    <phoneticPr fontId="1"/>
  </si>
  <si>
    <t>所在地</t>
    <rPh sb="0" eb="3">
      <t>ショザイチ</t>
    </rPh>
    <phoneticPr fontId="1"/>
  </si>
  <si>
    <t>（特別徴収義務者）
新しい勤務先</t>
    <rPh sb="1" eb="3">
      <t>トクベツ</t>
    </rPh>
    <rPh sb="3" eb="5">
      <t>チョウシュウ</t>
    </rPh>
    <rPh sb="5" eb="6">
      <t>アタラ</t>
    </rPh>
    <phoneticPr fontId="1"/>
  </si>
  <si>
    <t>eLTAX
利用者ID</t>
    <rPh sb="6" eb="9">
      <t>リヨウシャ</t>
    </rPh>
    <phoneticPr fontId="1"/>
  </si>
  <si>
    <t>通知先
E-Mail</t>
    <rPh sb="0" eb="2">
      <t>ツウチ</t>
    </rPh>
    <rPh sb="2" eb="3">
      <t>サキ</t>
    </rPh>
    <phoneticPr fontId="1"/>
  </si>
  <si>
    <t>名称
（氏名）</t>
    <rPh sb="0" eb="2">
      <t>メイショウ</t>
    </rPh>
    <rPh sb="4" eb="6">
      <t>シメイ</t>
    </rPh>
    <phoneticPr fontId="1"/>
  </si>
  <si>
    <t>特徴義務者用</t>
    <rPh sb="0" eb="2">
      <t>トクチョウ</t>
    </rPh>
    <rPh sb="2" eb="5">
      <t>ギムシャ</t>
    </rPh>
    <rPh sb="5" eb="6">
      <t>ヨウ</t>
    </rPh>
    <phoneticPr fontId="1"/>
  </si>
  <si>
    <t>納税義務者用</t>
    <rPh sb="0" eb="2">
      <t>ノウゼイ</t>
    </rPh>
    <rPh sb="2" eb="5">
      <t>ギムシャ</t>
    </rPh>
    <rPh sb="5" eb="6">
      <t>ヨウ</t>
    </rPh>
    <phoneticPr fontId="1"/>
  </si>
  <si>
    <t>通知受取方法</t>
    <rPh sb="0" eb="2">
      <t>ツウチ</t>
    </rPh>
    <rPh sb="2" eb="4">
      <t>ウケトリ</t>
    </rPh>
    <rPh sb="4" eb="6">
      <t>ホウホウ</t>
    </rPh>
    <phoneticPr fontId="1"/>
  </si>
  <si>
    <t>納付書の要否</t>
    <rPh sb="0" eb="3">
      <t>ノウフショ</t>
    </rPh>
    <rPh sb="4" eb="6">
      <t>ヨウヒ</t>
    </rPh>
    <phoneticPr fontId="1"/>
  </si>
  <si>
    <t>この届出書に応答される担当者</t>
    <phoneticPr fontId="1"/>
  </si>
  <si>
    <t>新しい勤務先へは</t>
    <rPh sb="0" eb="1">
      <t>アタラ</t>
    </rPh>
    <rPh sb="3" eb="6">
      <t>キンムサキ</t>
    </rPh>
    <phoneticPr fontId="1"/>
  </si>
  <si>
    <t>受給者番号</t>
    <rPh sb="0" eb="3">
      <t>ジュキュウシャ</t>
    </rPh>
    <rPh sb="3" eb="5">
      <t>バンゴウ</t>
    </rPh>
    <phoneticPr fontId="1"/>
  </si>
  <si>
    <t>利用者ID</t>
    <rPh sb="0" eb="3">
      <t>リヨウシャ</t>
    </rPh>
    <phoneticPr fontId="1"/>
  </si>
  <si>
    <t>eLTAX
関連</t>
    <rPh sb="6" eb="8">
      <t>カンレン</t>
    </rPh>
    <phoneticPr fontId="1"/>
  </si>
  <si>
    <t>通知先
e-mail</t>
    <rPh sb="0" eb="3">
      <t>ツウチサキ</t>
    </rPh>
    <phoneticPr fontId="1"/>
  </si>
  <si>
    <t>担当部署</t>
    <phoneticPr fontId="1"/>
  </si>
  <si>
    <t>月分から徴収し、</t>
    <rPh sb="0" eb="1">
      <t>ガツ</t>
    </rPh>
    <rPh sb="1" eb="2">
      <t>ブン</t>
    </rPh>
    <rPh sb="4" eb="6">
      <t>チョウシュウ</t>
    </rPh>
    <phoneticPr fontId="1"/>
  </si>
  <si>
    <t>　　　　　納入します。</t>
    <rPh sb="5" eb="7">
      <t>ノウニュウ</t>
    </rPh>
    <phoneticPr fontId="1"/>
  </si>
  <si>
    <t>eLTAX
通知受取
方法</t>
    <rPh sb="6" eb="8">
      <t>ツウチ</t>
    </rPh>
    <rPh sb="8" eb="10">
      <t>ウケトリ</t>
    </rPh>
    <rPh sb="11" eb="13">
      <t>ホウホウ</t>
    </rPh>
    <phoneticPr fontId="1"/>
  </si>
  <si>
    <t>未徴収額</t>
    <rPh sb="0" eb="1">
      <t>ミ</t>
    </rPh>
    <rPh sb="1" eb="3">
      <t>チョウシュウ</t>
    </rPh>
    <rPh sb="3" eb="4">
      <t>ガク</t>
    </rPh>
    <phoneticPr fontId="1"/>
  </si>
  <si>
    <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</si>
</sst>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411]ggge&quot;年&quot;m&quot;月&quot;d&quot;日&quot;;@"/>
    <numFmt numFmtId="177" formatCode="0_);[Red]\(0\)"/>
    <numFmt numFmtId="178" formatCode="#,##0&quot;円&quot;"/>
    <numFmt numFmtId="179" formatCode="m&quot;月&quot;d&quot;日&quot;;@"/>
    <numFmt numFmtId="180" formatCode="#,##0_ "/>
    <numFmt numFmtId="181" formatCode="[$-411]ggge&quot;年&quot;m&quot;月&quot;d&quot;日　提出&quot;;@"/>
  </numFmts>
  <fonts count="21" x14ac:knownFonts="1">
    <font>
      <sz val="11"/>
      <color theme="1"/>
      <name val="ＭＳ Ｐゴシック"/>
      <family val="2"/>
      <charset val="128"/>
      <scheme val="minor"/>
    </font>
    <font>
      <sz val="6"/>
      <name val="ＭＳ Ｐゴシック"/>
      <family val="2"/>
      <charset val="128"/>
      <scheme val="minor"/>
    </font>
    <font>
      <sz val="11"/>
      <color theme="1"/>
      <name val="ＭＳ ゴシック"/>
      <family val="3"/>
      <charset val="128"/>
    </font>
    <font>
      <sz val="10"/>
      <color theme="1"/>
      <name val="ＭＳ ゴシック"/>
      <family val="3"/>
      <charset val="128"/>
    </font>
    <font>
      <sz val="11"/>
      <color theme="1"/>
      <name val="ＭＳ Ｐゴシック"/>
      <family val="2"/>
      <charset val="128"/>
      <scheme val="minor"/>
    </font>
    <font>
      <sz val="11"/>
      <color rgb="FFFF0000"/>
      <name val="ＭＳ Ｐゴシック"/>
      <family val="2"/>
      <charset val="128"/>
      <scheme val="minor"/>
    </font>
    <font>
      <b/>
      <sz val="14"/>
      <name val="ＭＳ Ｐゴシック"/>
      <family val="3"/>
      <charset val="128"/>
      <scheme val="minor"/>
    </font>
    <font>
      <sz val="9"/>
      <color theme="1"/>
      <name val="ＭＳ ゴシック"/>
      <family val="3"/>
      <charset val="128"/>
    </font>
    <font>
      <sz val="8"/>
      <color theme="1"/>
      <name val="ＭＳ ゴシック"/>
      <family val="3"/>
      <charset val="128"/>
    </font>
    <font>
      <b/>
      <sz val="11"/>
      <color rgb="FFFF0000"/>
      <name val="ＭＳ Ｐゴシック"/>
      <family val="3"/>
      <charset val="128"/>
      <scheme val="minor"/>
    </font>
    <font>
      <sz val="12"/>
      <color theme="1"/>
      <name val="ＭＳ ゴシック"/>
      <family val="3"/>
      <charset val="128"/>
    </font>
    <font>
      <sz val="14"/>
      <color theme="1"/>
      <name val="ＭＳ ゴシック"/>
      <family val="3"/>
      <charset val="128"/>
    </font>
    <font>
      <b/>
      <sz val="14"/>
      <color theme="1"/>
      <name val="ＭＳ ゴシック"/>
      <family val="3"/>
      <charset val="128"/>
    </font>
    <font>
      <u/>
      <sz val="11"/>
      <color theme="10"/>
      <name val="ＭＳ Ｐゴシック"/>
      <family val="2"/>
      <charset val="128"/>
      <scheme val="minor"/>
    </font>
    <font>
      <b/>
      <u/>
      <sz val="14"/>
      <color theme="10"/>
      <name val="ＭＳ Ｐゴシック"/>
      <family val="3"/>
      <charset val="128"/>
      <scheme val="minor"/>
    </font>
    <font>
      <sz val="10"/>
      <color theme="1"/>
      <name val="ＭＳ Ｐゴシック"/>
      <family val="2"/>
      <charset val="128"/>
      <scheme val="minor"/>
    </font>
    <font>
      <sz val="6"/>
      <color theme="1"/>
      <name val="ＭＳ ゴシック"/>
      <family val="3"/>
      <charset val="128"/>
    </font>
    <font>
      <sz val="6"/>
      <color theme="1"/>
      <name val="ＭＳ Ｐゴシック"/>
      <family val="2"/>
      <charset val="128"/>
      <scheme val="minor"/>
    </font>
    <font>
      <sz val="11"/>
      <color rgb="FF9C0006"/>
      <name val="ＭＳ Ｐゴシック"/>
      <family val="2"/>
      <charset val="128"/>
      <scheme val="minor"/>
    </font>
    <font>
      <sz val="7"/>
      <color theme="1"/>
      <name val="ＭＳ ゴシック"/>
      <family val="3"/>
      <charset val="128"/>
    </font>
    <font>
      <sz val="10"/>
      <color theme="1"/>
      <name val="ＭＳ Ｐゴシック"/>
      <family val="3"/>
      <charset val="128"/>
      <scheme val="minor"/>
    </font>
  </fonts>
  <fills count="8">
    <fill>
      <patternFill patternType="none"/>
    </fill>
    <fill>
      <patternFill patternType="gray125"/>
    </fill>
    <fill>
      <patternFill patternType="solid">
        <fgColor theme="4" tint="0.79998168889431442"/>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4" tint="0.59999389629810485"/>
        <bgColor indexed="64"/>
      </patternFill>
    </fill>
    <fill>
      <patternFill patternType="solid">
        <fgColor theme="1" tint="0.34998626667073579"/>
        <bgColor indexed="64"/>
      </patternFill>
    </fill>
    <fill>
      <patternFill patternType="solid">
        <fgColor rgb="FFFFC7CE"/>
      </patternFill>
    </fill>
  </fills>
  <borders count="5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bottom/>
      <diagonal/>
    </border>
    <border>
      <left/>
      <right/>
      <top style="hair">
        <color indexed="64"/>
      </top>
      <bottom/>
      <diagonal/>
    </border>
    <border>
      <left style="thin">
        <color indexed="64"/>
      </left>
      <right/>
      <top style="hair">
        <color indexed="64"/>
      </top>
      <bottom/>
      <diagonal/>
    </border>
    <border>
      <left/>
      <right/>
      <top/>
      <bottom style="hair">
        <color indexed="64"/>
      </bottom>
      <diagonal/>
    </border>
    <border>
      <left style="thin">
        <color indexed="64"/>
      </left>
      <right/>
      <top/>
      <bottom style="hair">
        <color indexed="64"/>
      </bottom>
      <diagonal/>
    </border>
    <border>
      <left style="hair">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thin">
        <color indexed="64"/>
      </top>
      <bottom style="hair">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right style="thin">
        <color indexed="64"/>
      </right>
      <top style="hair">
        <color indexed="64"/>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s>
  <cellStyleXfs count="4">
    <xf numFmtId="0" fontId="0" fillId="0" borderId="0">
      <alignment vertical="center"/>
    </xf>
    <xf numFmtId="38" fontId="4" fillId="0" borderId="0" applyFont="0" applyFill="0" applyBorder="0" applyAlignment="0" applyProtection="0">
      <alignment vertical="center"/>
    </xf>
    <xf numFmtId="0" fontId="13" fillId="0" borderId="0" applyNumberFormat="0" applyFill="0" applyBorder="0" applyAlignment="0" applyProtection="0">
      <alignment vertical="center"/>
    </xf>
    <xf numFmtId="0" fontId="18" fillId="7" borderId="0" applyNumberFormat="0" applyBorder="0" applyAlignment="0" applyProtection="0">
      <alignment vertical="center"/>
    </xf>
  </cellStyleXfs>
  <cellXfs count="350">
    <xf numFmtId="0" fontId="0" fillId="0" borderId="0" xfId="0">
      <alignment vertical="center"/>
    </xf>
    <xf numFmtId="0" fontId="0" fillId="0" borderId="0" xfId="0">
      <alignment vertical="center"/>
    </xf>
    <xf numFmtId="0" fontId="0" fillId="0" borderId="0" xfId="0" applyAlignment="1">
      <alignment horizontal="right" vertical="center"/>
    </xf>
    <xf numFmtId="0" fontId="0" fillId="0" borderId="7" xfId="0" applyBorder="1" applyAlignment="1">
      <alignment horizontal="right" vertical="center"/>
    </xf>
    <xf numFmtId="0" fontId="0" fillId="0" borderId="4" xfId="0" applyBorder="1">
      <alignment vertical="center"/>
    </xf>
    <xf numFmtId="0" fontId="0" fillId="0" borderId="0" xfId="0" applyBorder="1" applyAlignment="1">
      <alignment horizontal="right" vertical="center"/>
    </xf>
    <xf numFmtId="0" fontId="0" fillId="0" borderId="10" xfId="0" applyBorder="1" applyAlignment="1">
      <alignment horizontal="right" vertical="center"/>
    </xf>
    <xf numFmtId="0" fontId="0" fillId="0" borderId="7" xfId="0" applyBorder="1">
      <alignment vertical="center"/>
    </xf>
    <xf numFmtId="0" fontId="0" fillId="0" borderId="0" xfId="0" applyBorder="1">
      <alignment vertical="center"/>
    </xf>
    <xf numFmtId="0" fontId="0" fillId="0" borderId="10" xfId="0" applyBorder="1">
      <alignment vertical="center"/>
    </xf>
    <xf numFmtId="0" fontId="0" fillId="0" borderId="0" xfId="0" applyFill="1" applyBorder="1">
      <alignment vertical="center"/>
    </xf>
    <xf numFmtId="176" fontId="0" fillId="0" borderId="0" xfId="0" applyNumberFormat="1" applyFill="1" applyBorder="1" applyAlignment="1">
      <alignment horizontal="left" vertical="center"/>
    </xf>
    <xf numFmtId="0" fontId="0" fillId="0" borderId="0" xfId="0" applyBorder="1" applyAlignment="1">
      <alignment horizontal="right" vertical="center"/>
    </xf>
    <xf numFmtId="0" fontId="0" fillId="0" borderId="0" xfId="0" applyFill="1">
      <alignment vertical="center"/>
    </xf>
    <xf numFmtId="0" fontId="0" fillId="0" borderId="11" xfId="0" applyBorder="1">
      <alignment vertical="center"/>
    </xf>
    <xf numFmtId="0" fontId="0" fillId="0" borderId="10" xfId="0" applyFill="1" applyBorder="1" applyAlignment="1">
      <alignment horizontal="right" vertical="center"/>
    </xf>
    <xf numFmtId="0" fontId="0" fillId="0" borderId="8" xfId="0" applyBorder="1">
      <alignment vertical="center"/>
    </xf>
    <xf numFmtId="0" fontId="0" fillId="0" borderId="12" xfId="0" applyBorder="1">
      <alignment vertical="center"/>
    </xf>
    <xf numFmtId="0" fontId="0" fillId="0" borderId="4" xfId="0" applyFill="1" applyBorder="1">
      <alignment vertical="center"/>
    </xf>
    <xf numFmtId="0" fontId="0" fillId="0" borderId="0" xfId="0" applyBorder="1" applyAlignment="1">
      <alignment vertical="top" wrapText="1"/>
    </xf>
    <xf numFmtId="176" fontId="0" fillId="0" borderId="14" xfId="0" applyNumberFormat="1" applyFill="1" applyBorder="1" applyAlignment="1">
      <alignment horizontal="left" vertical="center"/>
    </xf>
    <xf numFmtId="0" fontId="0" fillId="0" borderId="14" xfId="0" applyBorder="1">
      <alignment vertical="center"/>
    </xf>
    <xf numFmtId="176" fontId="0" fillId="0" borderId="16" xfId="0" applyNumberFormat="1" applyFill="1" applyBorder="1" applyAlignment="1">
      <alignment horizontal="left" vertical="center"/>
    </xf>
    <xf numFmtId="0" fontId="0" fillId="0" borderId="16" xfId="0" applyBorder="1">
      <alignment vertical="center"/>
    </xf>
    <xf numFmtId="0" fontId="0" fillId="0" borderId="19" xfId="0" applyBorder="1">
      <alignment vertical="center"/>
    </xf>
    <xf numFmtId="0" fontId="0" fillId="0" borderId="21" xfId="0" applyBorder="1">
      <alignment vertical="center"/>
    </xf>
    <xf numFmtId="0" fontId="0" fillId="0" borderId="21" xfId="0" applyBorder="1" applyAlignment="1">
      <alignment horizontal="right" vertical="center"/>
    </xf>
    <xf numFmtId="0" fontId="0" fillId="0" borderId="24" xfId="0" applyBorder="1">
      <alignment vertical="center"/>
    </xf>
    <xf numFmtId="0" fontId="0" fillId="0" borderId="24" xfId="0" applyBorder="1" applyAlignment="1">
      <alignment horizontal="right" vertical="center"/>
    </xf>
    <xf numFmtId="0" fontId="0" fillId="0" borderId="33" xfId="0" applyBorder="1">
      <alignment vertical="center"/>
    </xf>
    <xf numFmtId="0" fontId="0" fillId="0" borderId="16" xfId="0" applyBorder="1" applyAlignment="1">
      <alignment horizontal="right" vertical="center"/>
    </xf>
    <xf numFmtId="0" fontId="0" fillId="0" borderId="32" xfId="0" applyBorder="1">
      <alignment vertical="center"/>
    </xf>
    <xf numFmtId="0" fontId="0" fillId="0" borderId="23" xfId="0" applyBorder="1">
      <alignment vertical="center"/>
    </xf>
    <xf numFmtId="0" fontId="0" fillId="0" borderId="17" xfId="0" applyBorder="1">
      <alignment vertical="center"/>
    </xf>
    <xf numFmtId="0" fontId="0" fillId="0" borderId="5" xfId="0" applyBorder="1">
      <alignment vertical="center"/>
    </xf>
    <xf numFmtId="0" fontId="0" fillId="0" borderId="35" xfId="0" applyBorder="1">
      <alignment vertical="center"/>
    </xf>
    <xf numFmtId="0" fontId="0" fillId="0" borderId="18" xfId="0" applyBorder="1">
      <alignment vertical="center"/>
    </xf>
    <xf numFmtId="0" fontId="0" fillId="0" borderId="4" xfId="0" applyBorder="1" applyAlignment="1">
      <alignment vertical="top" wrapText="1"/>
    </xf>
    <xf numFmtId="0" fontId="0" fillId="0" borderId="19" xfId="0" applyBorder="1" applyAlignment="1">
      <alignment horizontal="right" vertical="center"/>
    </xf>
    <xf numFmtId="0" fontId="6" fillId="4" borderId="0" xfId="0" applyFont="1" applyFill="1">
      <alignment vertical="center"/>
    </xf>
    <xf numFmtId="0" fontId="0" fillId="4" borderId="0" xfId="0" applyFill="1">
      <alignment vertical="center"/>
    </xf>
    <xf numFmtId="0" fontId="5" fillId="0" borderId="0" xfId="0" applyFont="1">
      <alignment vertical="center"/>
    </xf>
    <xf numFmtId="0" fontId="3" fillId="0" borderId="1" xfId="0" applyFont="1" applyBorder="1" applyAlignment="1">
      <alignment horizontal="center" vertical="center"/>
    </xf>
    <xf numFmtId="0" fontId="3" fillId="0" borderId="0" xfId="0" applyFont="1">
      <alignment vertical="center"/>
    </xf>
    <xf numFmtId="0" fontId="3" fillId="0" borderId="1" xfId="0" applyFont="1" applyBorder="1">
      <alignment vertical="center"/>
    </xf>
    <xf numFmtId="0" fontId="3" fillId="0" borderId="3" xfId="0" applyFont="1" applyBorder="1" applyAlignment="1">
      <alignment horizontal="center" vertical="center"/>
    </xf>
    <xf numFmtId="0" fontId="3" fillId="0" borderId="1" xfId="0" applyFont="1" applyBorder="1" applyAlignment="1">
      <alignment vertical="center" wrapText="1"/>
    </xf>
    <xf numFmtId="0" fontId="3" fillId="0" borderId="1" xfId="0" applyFont="1" applyBorder="1" applyAlignment="1">
      <alignment horizontal="distributed" vertical="center"/>
    </xf>
    <xf numFmtId="0" fontId="3" fillId="0" borderId="1" xfId="0" applyFont="1" applyBorder="1" applyAlignment="1">
      <alignment horizontal="center" vertical="center" shrinkToFit="1"/>
    </xf>
    <xf numFmtId="0" fontId="3" fillId="0" borderId="3" xfId="0" applyFont="1" applyBorder="1" applyAlignment="1">
      <alignment horizontal="center"/>
    </xf>
    <xf numFmtId="0" fontId="3" fillId="0" borderId="2" xfId="0" applyFont="1" applyBorder="1" applyAlignment="1">
      <alignment horizontal="center" vertical="top"/>
    </xf>
    <xf numFmtId="0" fontId="3" fillId="0" borderId="3" xfId="0" applyFont="1" applyBorder="1" applyAlignment="1">
      <alignment horizontal="distributed" vertical="center"/>
    </xf>
    <xf numFmtId="0" fontId="3" fillId="0" borderId="2" xfId="0" applyFont="1" applyBorder="1" applyAlignment="1">
      <alignment horizontal="distributed" vertical="center"/>
    </xf>
    <xf numFmtId="178" fontId="3" fillId="0" borderId="1" xfId="0" applyNumberFormat="1" applyFont="1" applyBorder="1">
      <alignment vertical="center"/>
    </xf>
    <xf numFmtId="0" fontId="3" fillId="0" borderId="36" xfId="0" applyFont="1" applyBorder="1" applyAlignment="1">
      <alignment horizontal="right" vertical="center"/>
    </xf>
    <xf numFmtId="0" fontId="3" fillId="0" borderId="2" xfId="0" applyFont="1" applyBorder="1" applyAlignment="1">
      <alignment horizontal="right" vertical="center"/>
    </xf>
    <xf numFmtId="0" fontId="3" fillId="0" borderId="1" xfId="0" applyFont="1" applyBorder="1">
      <alignment vertical="center"/>
    </xf>
    <xf numFmtId="176" fontId="0" fillId="0" borderId="19" xfId="0" applyNumberFormat="1" applyFill="1" applyBorder="1" applyAlignment="1">
      <alignment horizontal="left" vertical="center"/>
    </xf>
    <xf numFmtId="177" fontId="0" fillId="0" borderId="21" xfId="0" applyNumberFormat="1" applyFill="1" applyBorder="1" applyAlignment="1">
      <alignment horizontal="left" vertical="center"/>
    </xf>
    <xf numFmtId="0" fontId="3" fillId="5" borderId="1" xfId="0" applyFont="1" applyFill="1" applyBorder="1" applyAlignment="1">
      <alignment horizontal="distributed" vertical="center" wrapText="1"/>
    </xf>
    <xf numFmtId="0" fontId="3" fillId="5" borderId="1" xfId="0" applyFont="1" applyFill="1" applyBorder="1" applyAlignment="1">
      <alignment horizontal="distributed" vertical="center"/>
    </xf>
    <xf numFmtId="0" fontId="0" fillId="0" borderId="8" xfId="0" applyFill="1" applyBorder="1" applyAlignment="1">
      <alignment horizontal="center" vertical="center"/>
    </xf>
    <xf numFmtId="0" fontId="0" fillId="0" borderId="8" xfId="0" applyBorder="1" applyAlignment="1">
      <alignment horizontal="right" vertical="center"/>
    </xf>
    <xf numFmtId="0" fontId="11" fillId="0" borderId="0" xfId="0" applyFont="1">
      <alignment vertical="center"/>
    </xf>
    <xf numFmtId="0" fontId="3" fillId="0" borderId="0" xfId="0" applyFont="1" applyAlignment="1">
      <alignment horizontal="right" vertical="center"/>
    </xf>
    <xf numFmtId="0" fontId="0" fillId="0" borderId="37" xfId="0" applyBorder="1">
      <alignment vertical="center"/>
    </xf>
    <xf numFmtId="38" fontId="0" fillId="0" borderId="11" xfId="1" applyFont="1" applyBorder="1">
      <alignment vertical="center"/>
    </xf>
    <xf numFmtId="38" fontId="0" fillId="0" borderId="31" xfId="1" applyFont="1" applyBorder="1">
      <alignment vertical="center"/>
    </xf>
    <xf numFmtId="38" fontId="0" fillId="0" borderId="19" xfId="1" applyFont="1" applyBorder="1">
      <alignment vertical="center"/>
    </xf>
    <xf numFmtId="0" fontId="0" fillId="0" borderId="47" xfId="0" applyBorder="1" applyAlignment="1">
      <alignment horizontal="right" vertical="center"/>
    </xf>
    <xf numFmtId="0" fontId="0" fillId="0" borderId="48" xfId="0" applyBorder="1" applyAlignment="1">
      <alignment horizontal="right" vertical="center"/>
    </xf>
    <xf numFmtId="0" fontId="0" fillId="0" borderId="27" xfId="0" applyBorder="1" applyAlignment="1">
      <alignment horizontal="right" vertical="center"/>
    </xf>
    <xf numFmtId="0" fontId="0" fillId="6" borderId="0" xfId="0" applyFill="1" applyAlignment="1">
      <alignment horizontal="left" vertical="center"/>
    </xf>
    <xf numFmtId="0" fontId="3" fillId="0" borderId="0" xfId="0" applyFont="1" applyAlignment="1">
      <alignment horizontal="center" vertical="center"/>
    </xf>
    <xf numFmtId="0" fontId="15" fillId="0" borderId="0" xfId="0" applyFont="1">
      <alignment vertical="center"/>
    </xf>
    <xf numFmtId="0" fontId="0" fillId="3" borderId="0" xfId="0" applyFill="1" applyProtection="1">
      <alignment vertical="center"/>
      <protection locked="0"/>
    </xf>
    <xf numFmtId="176" fontId="0" fillId="3" borderId="15" xfId="0" applyNumberFormat="1" applyFill="1" applyBorder="1" applyAlignment="1" applyProtection="1">
      <alignment horizontal="right" vertical="center"/>
      <protection locked="0"/>
    </xf>
    <xf numFmtId="177" fontId="0" fillId="3" borderId="4" xfId="0" applyNumberFormat="1" applyFill="1" applyBorder="1" applyAlignment="1" applyProtection="1">
      <alignment horizontal="right" vertical="center"/>
      <protection locked="0"/>
    </xf>
    <xf numFmtId="177" fontId="0" fillId="3" borderId="17" xfId="0" applyNumberFormat="1" applyFill="1" applyBorder="1" applyAlignment="1" applyProtection="1">
      <alignment horizontal="right" vertical="center"/>
      <protection locked="0"/>
    </xf>
    <xf numFmtId="0" fontId="0" fillId="2" borderId="33" xfId="0" applyFill="1" applyBorder="1" applyProtection="1">
      <alignment vertical="center"/>
      <protection locked="0"/>
    </xf>
    <xf numFmtId="177" fontId="0" fillId="2" borderId="23" xfId="0" applyNumberFormat="1" applyFill="1" applyBorder="1" applyAlignment="1" applyProtection="1">
      <alignment horizontal="right" vertical="center"/>
      <protection locked="0"/>
    </xf>
    <xf numFmtId="38" fontId="0" fillId="3" borderId="17" xfId="1" applyFont="1" applyFill="1" applyBorder="1" applyAlignment="1" applyProtection="1">
      <alignment vertical="center" shrinkToFit="1"/>
      <protection locked="0"/>
    </xf>
    <xf numFmtId="0" fontId="0" fillId="3" borderId="4" xfId="0" applyFill="1" applyBorder="1" applyProtection="1">
      <alignment vertical="center"/>
      <protection locked="0"/>
    </xf>
    <xf numFmtId="0" fontId="0" fillId="3" borderId="15" xfId="0" applyFill="1" applyBorder="1" applyProtection="1">
      <alignment vertical="center"/>
      <protection locked="0"/>
    </xf>
    <xf numFmtId="0" fontId="0" fillId="3" borderId="9" xfId="0" applyFill="1" applyBorder="1" applyProtection="1">
      <alignment vertical="center"/>
      <protection locked="0"/>
    </xf>
    <xf numFmtId="0" fontId="0" fillId="0" borderId="16" xfId="0" applyBorder="1" applyAlignment="1">
      <alignment horizontal="right" vertical="center"/>
    </xf>
    <xf numFmtId="0" fontId="0" fillId="0" borderId="0" xfId="0" applyBorder="1" applyAlignment="1">
      <alignment vertical="center" textRotation="255"/>
    </xf>
    <xf numFmtId="0" fontId="3" fillId="0" borderId="1" xfId="0" applyFont="1" applyBorder="1" applyAlignment="1">
      <alignment horizontal="center" vertical="center"/>
    </xf>
    <xf numFmtId="0" fontId="3" fillId="0" borderId="4" xfId="0" applyFont="1" applyBorder="1" applyAlignment="1">
      <alignment horizontal="center" vertical="center"/>
    </xf>
    <xf numFmtId="0" fontId="3" fillId="0" borderId="6" xfId="0" applyFont="1" applyBorder="1">
      <alignment vertical="center"/>
    </xf>
    <xf numFmtId="0" fontId="3" fillId="0" borderId="7" xfId="0" applyFont="1" applyBorder="1">
      <alignment vertical="center"/>
    </xf>
    <xf numFmtId="0" fontId="3" fillId="0" borderId="8" xfId="0" applyFont="1" applyBorder="1">
      <alignment vertical="center"/>
    </xf>
    <xf numFmtId="0" fontId="3" fillId="0" borderId="9" xfId="0" applyFont="1" applyBorder="1">
      <alignment vertical="center"/>
    </xf>
    <xf numFmtId="0" fontId="3" fillId="0" borderId="10" xfId="0" applyFont="1" applyBorder="1">
      <alignment vertical="center"/>
    </xf>
    <xf numFmtId="0" fontId="3" fillId="0" borderId="11" xfId="0" applyFont="1" applyBorder="1">
      <alignment vertical="center"/>
    </xf>
    <xf numFmtId="0" fontId="3" fillId="0" borderId="1" xfId="0" applyFont="1" applyBorder="1" applyAlignment="1">
      <alignment horizontal="center" vertical="center" wrapText="1"/>
    </xf>
    <xf numFmtId="0" fontId="3" fillId="0" borderId="4" xfId="0" applyFont="1" applyBorder="1">
      <alignment vertical="center"/>
    </xf>
    <xf numFmtId="0" fontId="3" fillId="0" borderId="12" xfId="0" applyFont="1" applyBorder="1">
      <alignment vertical="center"/>
    </xf>
    <xf numFmtId="0" fontId="3" fillId="0" borderId="1" xfId="0" applyFont="1" applyBorder="1" applyAlignment="1">
      <alignment horizontal="center" vertical="center" shrinkToFit="1"/>
    </xf>
    <xf numFmtId="0" fontId="3" fillId="0" borderId="0" xfId="0" applyFont="1" applyBorder="1" applyAlignment="1">
      <alignment vertical="center" wrapText="1"/>
    </xf>
    <xf numFmtId="178" fontId="3" fillId="0" borderId="0" xfId="0" applyNumberFormat="1" applyFont="1" applyBorder="1">
      <alignment vertical="center"/>
    </xf>
    <xf numFmtId="176" fontId="3" fillId="0" borderId="0" xfId="0" applyNumberFormat="1" applyFont="1" applyBorder="1" applyAlignment="1">
      <alignment horizontal="center" vertical="center" wrapText="1"/>
    </xf>
    <xf numFmtId="0" fontId="3" fillId="0" borderId="0" xfId="0" applyFont="1" applyBorder="1" applyAlignment="1">
      <alignment horizontal="center" vertical="center" wrapText="1"/>
    </xf>
    <xf numFmtId="0" fontId="3" fillId="0" borderId="0" xfId="0" applyFont="1" applyBorder="1" applyAlignment="1">
      <alignment horizontal="center" vertical="center"/>
    </xf>
    <xf numFmtId="0" fontId="3" fillId="0" borderId="0" xfId="0" applyFont="1" applyFill="1" applyBorder="1" applyAlignment="1">
      <alignment vertical="center" textRotation="255"/>
    </xf>
    <xf numFmtId="0" fontId="3" fillId="0" borderId="6" xfId="0" applyFont="1" applyBorder="1" applyAlignment="1">
      <alignment horizontal="distributed" vertical="center"/>
    </xf>
    <xf numFmtId="0" fontId="3" fillId="0" borderId="1" xfId="0" applyFont="1" applyBorder="1" applyAlignment="1">
      <alignment vertical="center" shrinkToFit="1"/>
    </xf>
    <xf numFmtId="0" fontId="0" fillId="0" borderId="0" xfId="0" applyBorder="1" applyAlignment="1">
      <alignment vertical="center" textRotation="255" wrapText="1"/>
    </xf>
    <xf numFmtId="0" fontId="0" fillId="0" borderId="0" xfId="0" applyFill="1" applyBorder="1" applyProtection="1">
      <alignment vertical="center"/>
      <protection locked="0"/>
    </xf>
    <xf numFmtId="0" fontId="0" fillId="0" borderId="0" xfId="0" applyFill="1" applyBorder="1" applyAlignment="1">
      <alignment horizontal="left" vertical="center" wrapText="1"/>
    </xf>
    <xf numFmtId="0" fontId="0" fillId="0" borderId="32" xfId="0" applyFill="1" applyBorder="1" applyAlignment="1">
      <alignment horizontal="left" vertical="center"/>
    </xf>
    <xf numFmtId="0" fontId="18" fillId="0" borderId="0" xfId="3" applyFill="1">
      <alignment vertical="center"/>
    </xf>
    <xf numFmtId="0" fontId="0" fillId="0" borderId="0" xfId="0" applyFont="1" applyBorder="1">
      <alignment vertical="center"/>
    </xf>
    <xf numFmtId="180" fontId="3" fillId="0" borderId="0" xfId="0" applyNumberFormat="1" applyFont="1" applyBorder="1">
      <alignment vertical="center"/>
    </xf>
    <xf numFmtId="0" fontId="19" fillId="0" borderId="1" xfId="0" applyFont="1" applyBorder="1" applyAlignment="1">
      <alignment vertical="center" wrapText="1"/>
    </xf>
    <xf numFmtId="0" fontId="5" fillId="0" borderId="4" xfId="0" applyFont="1" applyFill="1" applyBorder="1" applyAlignment="1">
      <alignment vertical="top" wrapText="1"/>
    </xf>
    <xf numFmtId="0" fontId="0" fillId="0" borderId="0" xfId="0" applyAlignment="1">
      <alignment vertical="top" wrapText="1"/>
    </xf>
    <xf numFmtId="0" fontId="14" fillId="0" borderId="0" xfId="2" applyFont="1">
      <alignment vertical="center"/>
    </xf>
    <xf numFmtId="0" fontId="9" fillId="0" borderId="4" xfId="0" applyFont="1" applyBorder="1" applyAlignment="1">
      <alignment vertical="top" wrapText="1"/>
    </xf>
    <xf numFmtId="0" fontId="9" fillId="0" borderId="0" xfId="0" applyFont="1" applyBorder="1" applyAlignment="1">
      <alignment vertical="top" wrapText="1"/>
    </xf>
    <xf numFmtId="0" fontId="0" fillId="3" borderId="4" xfId="0" applyFill="1" applyBorder="1" applyProtection="1">
      <alignment vertical="center"/>
      <protection locked="0"/>
    </xf>
    <xf numFmtId="0" fontId="0" fillId="3" borderId="0" xfId="0" applyFill="1" applyBorder="1" applyProtection="1">
      <alignment vertical="center"/>
      <protection locked="0"/>
    </xf>
    <xf numFmtId="0" fontId="0" fillId="3" borderId="23" xfId="0" applyFill="1" applyBorder="1" applyAlignment="1" applyProtection="1">
      <alignment vertical="center" shrinkToFit="1"/>
      <protection locked="0"/>
    </xf>
    <xf numFmtId="0" fontId="0" fillId="3" borderId="21" xfId="0" applyFill="1" applyBorder="1" applyAlignment="1" applyProtection="1">
      <alignment vertical="center" shrinkToFit="1"/>
      <protection locked="0"/>
    </xf>
    <xf numFmtId="0" fontId="0" fillId="3" borderId="19" xfId="0" applyFill="1" applyBorder="1" applyAlignment="1" applyProtection="1">
      <alignment vertical="center" shrinkToFit="1"/>
      <protection locked="0"/>
    </xf>
    <xf numFmtId="179" fontId="0" fillId="2" borderId="23" xfId="0" applyNumberFormat="1" applyFill="1" applyBorder="1" applyAlignment="1" applyProtection="1">
      <alignment horizontal="left" vertical="center"/>
      <protection locked="0"/>
    </xf>
    <xf numFmtId="179" fontId="0" fillId="2" borderId="21" xfId="0" applyNumberFormat="1" applyFill="1" applyBorder="1" applyAlignment="1" applyProtection="1">
      <alignment horizontal="left" vertical="center"/>
      <protection locked="0"/>
    </xf>
    <xf numFmtId="38" fontId="0" fillId="2" borderId="23" xfId="1" applyFont="1" applyFill="1" applyBorder="1" applyProtection="1">
      <alignment vertical="center"/>
      <protection locked="0"/>
    </xf>
    <xf numFmtId="38" fontId="0" fillId="2" borderId="21" xfId="1" applyFont="1" applyFill="1" applyBorder="1" applyProtection="1">
      <alignment vertical="center"/>
      <protection locked="0"/>
    </xf>
    <xf numFmtId="0" fontId="0" fillId="0" borderId="4" xfId="0" applyBorder="1" applyAlignment="1">
      <alignment vertical="top" wrapText="1"/>
    </xf>
    <xf numFmtId="0" fontId="0" fillId="0" borderId="0" xfId="0" applyBorder="1" applyAlignment="1">
      <alignment vertical="top" wrapText="1"/>
    </xf>
    <xf numFmtId="0" fontId="0" fillId="3" borderId="22" xfId="0" applyFill="1" applyBorder="1" applyAlignment="1" applyProtection="1">
      <alignment vertical="center" wrapText="1"/>
      <protection locked="0"/>
    </xf>
    <xf numFmtId="0" fontId="0" fillId="3" borderId="19" xfId="0" applyFill="1" applyBorder="1" applyAlignment="1" applyProtection="1">
      <alignment vertical="center" wrapText="1"/>
      <protection locked="0"/>
    </xf>
    <xf numFmtId="0" fontId="0" fillId="2" borderId="9" xfId="0" applyFill="1" applyBorder="1" applyAlignment="1" applyProtection="1">
      <alignment vertical="center" wrapText="1"/>
      <protection locked="0"/>
    </xf>
    <xf numFmtId="0" fontId="0" fillId="2" borderId="10" xfId="0" applyFill="1" applyBorder="1" applyAlignment="1" applyProtection="1">
      <alignment vertical="center" wrapText="1"/>
      <protection locked="0"/>
    </xf>
    <xf numFmtId="0" fontId="0" fillId="2" borderId="11" xfId="0" applyFill="1" applyBorder="1" applyAlignment="1" applyProtection="1">
      <alignment vertical="center" wrapText="1"/>
      <protection locked="0"/>
    </xf>
    <xf numFmtId="38" fontId="0" fillId="2" borderId="6" xfId="1" applyFont="1" applyFill="1" applyBorder="1" applyProtection="1">
      <alignment vertical="center"/>
      <protection locked="0"/>
    </xf>
    <xf numFmtId="38" fontId="0" fillId="2" borderId="7" xfId="1" applyFont="1" applyFill="1" applyBorder="1" applyProtection="1">
      <alignment vertical="center"/>
      <protection locked="0"/>
    </xf>
    <xf numFmtId="0" fontId="0" fillId="0" borderId="15" xfId="0" applyBorder="1" applyAlignment="1">
      <alignment horizontal="right" vertical="center" wrapText="1"/>
    </xf>
    <xf numFmtId="0" fontId="0" fillId="0" borderId="35" xfId="0" applyBorder="1" applyAlignment="1">
      <alignment horizontal="right" vertical="center" wrapText="1"/>
    </xf>
    <xf numFmtId="0" fontId="0" fillId="0" borderId="17" xfId="0" applyBorder="1" applyAlignment="1">
      <alignment horizontal="right" vertical="center" wrapText="1"/>
    </xf>
    <xf numFmtId="0" fontId="0" fillId="0" borderId="33" xfId="0" applyBorder="1" applyAlignment="1">
      <alignment horizontal="right" vertical="center" wrapText="1"/>
    </xf>
    <xf numFmtId="38" fontId="0" fillId="0" borderId="23" xfId="1" applyFont="1" applyFill="1" applyBorder="1">
      <alignment vertical="center"/>
    </xf>
    <xf numFmtId="38" fontId="0" fillId="0" borderId="20" xfId="1" applyFont="1" applyFill="1" applyBorder="1">
      <alignment vertical="center"/>
    </xf>
    <xf numFmtId="0" fontId="0" fillId="0" borderId="3" xfId="0" applyBorder="1" applyAlignment="1">
      <alignment vertical="center" textRotation="255" shrinkToFit="1"/>
    </xf>
    <xf numFmtId="0" fontId="0" fillId="0" borderId="2" xfId="0" applyBorder="1" applyAlignment="1">
      <alignment vertical="center" textRotation="255" shrinkToFit="1"/>
    </xf>
    <xf numFmtId="0" fontId="0" fillId="0" borderId="3" xfId="0" applyBorder="1" applyAlignment="1">
      <alignment vertical="center" textRotation="255"/>
    </xf>
    <xf numFmtId="0" fontId="0" fillId="0" borderId="13" xfId="0" applyBorder="1" applyAlignment="1">
      <alignment vertical="center" textRotation="255"/>
    </xf>
    <xf numFmtId="0" fontId="0" fillId="0" borderId="2" xfId="0" applyBorder="1" applyAlignment="1">
      <alignment vertical="center" textRotation="255"/>
    </xf>
    <xf numFmtId="0" fontId="0" fillId="0" borderId="10" xfId="0" applyBorder="1" applyAlignment="1">
      <alignment horizontal="right" vertical="center" wrapText="1"/>
    </xf>
    <xf numFmtId="0" fontId="0" fillId="0" borderId="9" xfId="0" applyBorder="1" applyProtection="1">
      <alignment vertical="center"/>
      <protection locked="0"/>
    </xf>
    <xf numFmtId="0" fontId="0" fillId="0" borderId="10" xfId="0" applyBorder="1" applyProtection="1">
      <alignment vertical="center"/>
      <protection locked="0"/>
    </xf>
    <xf numFmtId="0" fontId="0" fillId="0" borderId="11" xfId="0" applyBorder="1" applyProtection="1">
      <alignment vertical="center"/>
      <protection locked="0"/>
    </xf>
    <xf numFmtId="0" fontId="0" fillId="0" borderId="17" xfId="0" applyBorder="1" applyProtection="1">
      <alignment vertical="center"/>
      <protection locked="0"/>
    </xf>
    <xf numFmtId="0" fontId="0" fillId="0" borderId="16" xfId="0" applyBorder="1" applyProtection="1">
      <alignment vertical="center"/>
      <protection locked="0"/>
    </xf>
    <xf numFmtId="0" fontId="0" fillId="0" borderId="33" xfId="0" applyBorder="1" applyProtection="1">
      <alignment vertical="center"/>
      <protection locked="0"/>
    </xf>
    <xf numFmtId="0" fontId="0" fillId="3" borderId="6" xfId="0" applyFill="1" applyBorder="1" applyAlignment="1" applyProtection="1">
      <alignment vertical="center"/>
      <protection locked="0"/>
    </xf>
    <xf numFmtId="0" fontId="0" fillId="3" borderId="7" xfId="0" applyFill="1" applyBorder="1" applyAlignment="1" applyProtection="1">
      <alignment vertical="center"/>
      <protection locked="0"/>
    </xf>
    <xf numFmtId="0" fontId="0" fillId="3" borderId="8" xfId="0" applyFill="1" applyBorder="1" applyAlignment="1" applyProtection="1">
      <alignment vertical="center"/>
      <protection locked="0"/>
    </xf>
    <xf numFmtId="0" fontId="0" fillId="0" borderId="6" xfId="0" applyBorder="1" applyAlignment="1">
      <alignment horizontal="right" vertical="center" shrinkToFit="1"/>
    </xf>
    <xf numFmtId="0" fontId="0" fillId="0" borderId="8" xfId="0" applyBorder="1" applyAlignment="1">
      <alignment horizontal="right" vertical="center" shrinkToFit="1"/>
    </xf>
    <xf numFmtId="0" fontId="0" fillId="0" borderId="0" xfId="0" applyBorder="1" applyAlignment="1">
      <alignment horizontal="right" vertical="center" wrapText="1"/>
    </xf>
    <xf numFmtId="0" fontId="0" fillId="0" borderId="23" xfId="0" applyBorder="1" applyAlignment="1">
      <alignment horizontal="right" vertical="center" wrapText="1"/>
    </xf>
    <xf numFmtId="0" fontId="0" fillId="0" borderId="19" xfId="0" applyBorder="1" applyAlignment="1">
      <alignment horizontal="right" vertical="center" wrapText="1"/>
    </xf>
    <xf numFmtId="0" fontId="0" fillId="0" borderId="7" xfId="0" applyBorder="1" applyAlignment="1">
      <alignment vertical="center" textRotation="255"/>
    </xf>
    <xf numFmtId="0" fontId="0" fillId="0" borderId="0" xfId="0" applyBorder="1" applyAlignment="1">
      <alignment vertical="center" textRotation="255"/>
    </xf>
    <xf numFmtId="0" fontId="0" fillId="0" borderId="14" xfId="0" applyBorder="1" applyAlignment="1">
      <alignment horizontal="right" vertical="center"/>
    </xf>
    <xf numFmtId="0" fontId="0" fillId="0" borderId="0" xfId="0" applyBorder="1" applyAlignment="1">
      <alignment horizontal="right" vertical="center"/>
    </xf>
    <xf numFmtId="0" fontId="0" fillId="0" borderId="16" xfId="0" applyBorder="1" applyAlignment="1">
      <alignment horizontal="right" vertical="center"/>
    </xf>
    <xf numFmtId="0" fontId="0" fillId="0" borderId="15" xfId="0" applyBorder="1" applyAlignment="1">
      <alignment horizontal="right" vertical="center"/>
    </xf>
    <xf numFmtId="0" fontId="0" fillId="0" borderId="35" xfId="0" applyBorder="1" applyAlignment="1">
      <alignment horizontal="right" vertical="center"/>
    </xf>
    <xf numFmtId="0" fontId="0" fillId="0" borderId="17" xfId="0" applyBorder="1" applyAlignment="1">
      <alignment horizontal="right" vertical="center"/>
    </xf>
    <xf numFmtId="0" fontId="0" fillId="0" borderId="33" xfId="0" applyBorder="1" applyAlignment="1">
      <alignment horizontal="right" vertical="center"/>
    </xf>
    <xf numFmtId="0" fontId="0" fillId="3" borderId="22" xfId="0" applyFill="1" applyBorder="1" applyAlignment="1" applyProtection="1">
      <alignment vertical="center" shrinkToFit="1"/>
      <protection locked="0"/>
    </xf>
    <xf numFmtId="0" fontId="0" fillId="3" borderId="22" xfId="0" applyFill="1" applyBorder="1" applyProtection="1">
      <alignment vertical="center"/>
      <protection locked="0"/>
    </xf>
    <xf numFmtId="0" fontId="0" fillId="3" borderId="19" xfId="0" applyFill="1" applyBorder="1" applyProtection="1">
      <alignment vertical="center"/>
      <protection locked="0"/>
    </xf>
    <xf numFmtId="0" fontId="0" fillId="3" borderId="6" xfId="0" applyFill="1" applyBorder="1" applyProtection="1">
      <alignment vertical="center"/>
      <protection locked="0"/>
    </xf>
    <xf numFmtId="0" fontId="0" fillId="3" borderId="7" xfId="0" applyFill="1" applyBorder="1" applyProtection="1">
      <alignment vertical="center"/>
      <protection locked="0"/>
    </xf>
    <xf numFmtId="0" fontId="0" fillId="3" borderId="8" xfId="0" applyFill="1" applyBorder="1" applyProtection="1">
      <alignment vertical="center"/>
      <protection locked="0"/>
    </xf>
    <xf numFmtId="0" fontId="0" fillId="2" borderId="23" xfId="0" applyFill="1" applyBorder="1" applyAlignment="1" applyProtection="1">
      <alignment vertical="center" shrinkToFit="1"/>
      <protection locked="0"/>
    </xf>
    <xf numFmtId="0" fontId="0" fillId="2" borderId="21" xfId="0" applyFill="1" applyBorder="1" applyAlignment="1" applyProtection="1">
      <alignment vertical="center" shrinkToFit="1"/>
      <protection locked="0"/>
    </xf>
    <xf numFmtId="0" fontId="0" fillId="2" borderId="19" xfId="0" applyFill="1" applyBorder="1" applyAlignment="1" applyProtection="1">
      <alignment vertical="center" shrinkToFit="1"/>
      <protection locked="0"/>
    </xf>
    <xf numFmtId="0" fontId="0" fillId="3" borderId="32" xfId="0" applyFill="1" applyBorder="1" applyProtection="1">
      <alignment vertical="center"/>
      <protection locked="0"/>
    </xf>
    <xf numFmtId="0" fontId="0" fillId="3" borderId="24" xfId="0" applyFill="1" applyBorder="1" applyProtection="1">
      <alignment vertical="center"/>
      <protection locked="0"/>
    </xf>
    <xf numFmtId="0" fontId="0" fillId="3" borderId="31" xfId="0" applyFill="1" applyBorder="1" applyProtection="1">
      <alignment vertical="center"/>
      <protection locked="0"/>
    </xf>
    <xf numFmtId="0" fontId="0" fillId="0" borderId="11" xfId="0" applyBorder="1" applyAlignment="1">
      <alignment horizontal="right" vertical="center" wrapText="1"/>
    </xf>
    <xf numFmtId="0" fontId="0" fillId="3" borderId="34" xfId="0" applyFill="1" applyBorder="1" applyAlignment="1" applyProtection="1">
      <alignment vertical="center" wrapText="1"/>
      <protection locked="0"/>
    </xf>
    <xf numFmtId="0" fontId="0" fillId="3" borderId="33" xfId="0" applyFill="1" applyBorder="1" applyAlignment="1" applyProtection="1">
      <alignment vertical="center" wrapText="1"/>
      <protection locked="0"/>
    </xf>
    <xf numFmtId="0" fontId="0" fillId="0" borderId="25" xfId="0" applyBorder="1">
      <alignment vertical="center"/>
    </xf>
    <xf numFmtId="0" fontId="0" fillId="0" borderId="26" xfId="0" applyBorder="1">
      <alignment vertical="center"/>
    </xf>
    <xf numFmtId="0" fontId="0" fillId="0" borderId="27" xfId="0" applyBorder="1">
      <alignment vertical="center"/>
    </xf>
    <xf numFmtId="0" fontId="0" fillId="0" borderId="30" xfId="0" applyBorder="1" applyAlignment="1">
      <alignment horizontal="right" vertical="center" shrinkToFit="1"/>
    </xf>
    <xf numFmtId="0" fontId="0" fillId="0" borderId="29" xfId="0" applyBorder="1" applyAlignment="1">
      <alignment horizontal="right" vertical="center" shrinkToFit="1"/>
    </xf>
    <xf numFmtId="0" fontId="0" fillId="0" borderId="24" xfId="0" applyFill="1" applyBorder="1" applyAlignment="1">
      <alignment horizontal="right" vertical="center" shrinkToFit="1"/>
    </xf>
    <xf numFmtId="0" fontId="0" fillId="0" borderId="31" xfId="0" applyFill="1" applyBorder="1" applyAlignment="1">
      <alignment horizontal="right" vertical="center" shrinkToFit="1"/>
    </xf>
    <xf numFmtId="49" fontId="0" fillId="3" borderId="23" xfId="0" applyNumberFormat="1" applyFill="1" applyBorder="1" applyProtection="1">
      <alignment vertical="center"/>
      <protection locked="0"/>
    </xf>
    <xf numFmtId="49" fontId="0" fillId="3" borderId="21" xfId="0" applyNumberFormat="1" applyFill="1" applyBorder="1" applyProtection="1">
      <alignment vertical="center"/>
      <protection locked="0"/>
    </xf>
    <xf numFmtId="49" fontId="0" fillId="3" borderId="19" xfId="0" applyNumberFormat="1" applyFill="1" applyBorder="1" applyProtection="1">
      <alignment vertical="center"/>
      <protection locked="0"/>
    </xf>
    <xf numFmtId="49" fontId="0" fillId="3" borderId="30" xfId="0" applyNumberFormat="1" applyFill="1" applyBorder="1" applyProtection="1">
      <alignment vertical="center"/>
      <protection locked="0"/>
    </xf>
    <xf numFmtId="49" fontId="0" fillId="3" borderId="28" xfId="0" applyNumberFormat="1" applyFill="1" applyBorder="1" applyProtection="1">
      <alignment vertical="center"/>
      <protection locked="0"/>
    </xf>
    <xf numFmtId="49" fontId="0" fillId="3" borderId="29" xfId="0" applyNumberFormat="1" applyFill="1" applyBorder="1" applyProtection="1">
      <alignment vertical="center"/>
      <protection locked="0"/>
    </xf>
    <xf numFmtId="0" fontId="0" fillId="2" borderId="23" xfId="0" applyFill="1" applyBorder="1" applyProtection="1">
      <alignment vertical="center"/>
      <protection locked="0"/>
    </xf>
    <xf numFmtId="0" fontId="0" fillId="2" borderId="21" xfId="0" applyFill="1" applyBorder="1" applyProtection="1">
      <alignment vertical="center"/>
      <protection locked="0"/>
    </xf>
    <xf numFmtId="0" fontId="0" fillId="2" borderId="19" xfId="0" applyFill="1" applyBorder="1" applyProtection="1">
      <alignment vertical="center"/>
      <protection locked="0"/>
    </xf>
    <xf numFmtId="0" fontId="0" fillId="3" borderId="30" xfId="0" applyFill="1" applyBorder="1" applyProtection="1">
      <alignment vertical="center"/>
      <protection locked="0"/>
    </xf>
    <xf numFmtId="0" fontId="0" fillId="3" borderId="28" xfId="0" applyFill="1" applyBorder="1" applyProtection="1">
      <alignment vertical="center"/>
      <protection locked="0"/>
    </xf>
    <xf numFmtId="0" fontId="0" fillId="3" borderId="29" xfId="0" applyFill="1" applyBorder="1" applyProtection="1">
      <alignment vertical="center"/>
      <protection locked="0"/>
    </xf>
    <xf numFmtId="0" fontId="0" fillId="2" borderId="15" xfId="0" applyFill="1" applyBorder="1" applyProtection="1">
      <alignment vertical="center"/>
      <protection locked="0"/>
    </xf>
    <xf numFmtId="0" fontId="0" fillId="2" borderId="14" xfId="0" applyFill="1" applyBorder="1" applyProtection="1">
      <alignment vertical="center"/>
      <protection locked="0"/>
    </xf>
    <xf numFmtId="0" fontId="0" fillId="2" borderId="35" xfId="0" applyFill="1" applyBorder="1" applyProtection="1">
      <alignment vertical="center"/>
      <protection locked="0"/>
    </xf>
    <xf numFmtId="49" fontId="0" fillId="3" borderId="23" xfId="0" applyNumberFormat="1" applyFill="1" applyBorder="1" applyAlignment="1" applyProtection="1">
      <alignment horizontal="left" vertical="center"/>
      <protection locked="0"/>
    </xf>
    <xf numFmtId="49" fontId="0" fillId="3" borderId="21" xfId="0" applyNumberFormat="1" applyFill="1" applyBorder="1" applyAlignment="1" applyProtection="1">
      <alignment horizontal="left" vertical="center"/>
      <protection locked="0"/>
    </xf>
    <xf numFmtId="49" fontId="0" fillId="3" borderId="19" xfId="0" applyNumberFormat="1" applyFill="1" applyBorder="1" applyAlignment="1" applyProtection="1">
      <alignment horizontal="left" vertical="center"/>
      <protection locked="0"/>
    </xf>
    <xf numFmtId="0" fontId="0" fillId="0" borderId="30" xfId="0" applyBorder="1" applyAlignment="1">
      <alignment horizontal="right" vertical="center" wrapText="1" shrinkToFit="1"/>
    </xf>
    <xf numFmtId="0" fontId="0" fillId="0" borderId="29" xfId="0" applyBorder="1" applyAlignment="1">
      <alignment horizontal="right" vertical="center" wrapText="1" shrinkToFit="1"/>
    </xf>
    <xf numFmtId="0" fontId="0" fillId="0" borderId="21" xfId="0" applyBorder="1" applyAlignment="1">
      <alignment horizontal="right" vertical="center" wrapText="1"/>
    </xf>
    <xf numFmtId="0" fontId="0" fillId="0" borderId="49" xfId="0" applyBorder="1">
      <alignment vertical="center"/>
    </xf>
    <xf numFmtId="0" fontId="0" fillId="0" borderId="50" xfId="0" applyBorder="1">
      <alignment vertical="center"/>
    </xf>
    <xf numFmtId="0" fontId="0" fillId="0" borderId="51" xfId="0" applyBorder="1">
      <alignment vertical="center"/>
    </xf>
    <xf numFmtId="0" fontId="0" fillId="0" borderId="3" xfId="0" applyBorder="1" applyAlignment="1">
      <alignment horizontal="center" vertical="center" wrapText="1"/>
    </xf>
    <xf numFmtId="0" fontId="0" fillId="0" borderId="13"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vertical="center" textRotation="255" wrapText="1"/>
    </xf>
    <xf numFmtId="0" fontId="0" fillId="0" borderId="13" xfId="0" applyBorder="1" applyAlignment="1">
      <alignment vertical="center" textRotation="255" wrapText="1"/>
    </xf>
    <xf numFmtId="0" fontId="0" fillId="0" borderId="2" xfId="0" applyBorder="1" applyAlignment="1">
      <alignment vertical="center" textRotation="255" wrapText="1"/>
    </xf>
    <xf numFmtId="0" fontId="0" fillId="0" borderId="0" xfId="0" applyAlignment="1">
      <alignment vertical="center" textRotation="255"/>
    </xf>
    <xf numFmtId="0" fontId="13" fillId="3" borderId="9" xfId="2" applyFill="1" applyBorder="1" applyAlignment="1" applyProtection="1">
      <alignment vertical="center"/>
      <protection locked="0"/>
    </xf>
    <xf numFmtId="0" fontId="0" fillId="0" borderId="10" xfId="0" applyBorder="1" applyAlignment="1">
      <alignment vertical="center"/>
    </xf>
    <xf numFmtId="0" fontId="0" fillId="0" borderId="11" xfId="0" applyBorder="1" applyAlignment="1">
      <alignment vertical="center"/>
    </xf>
    <xf numFmtId="0" fontId="0" fillId="0" borderId="38" xfId="0" applyFill="1" applyBorder="1" applyAlignment="1">
      <alignment horizontal="center" vertical="center"/>
    </xf>
    <xf numFmtId="0" fontId="0" fillId="0" borderId="38" xfId="0" applyBorder="1" applyAlignment="1">
      <alignment horizontal="center" vertical="center"/>
    </xf>
    <xf numFmtId="0" fontId="0" fillId="0" borderId="5" xfId="0" applyBorder="1" applyAlignment="1">
      <alignment horizontal="center" vertical="center"/>
    </xf>
    <xf numFmtId="0" fontId="0" fillId="3" borderId="32" xfId="0" applyFill="1" applyBorder="1" applyAlignment="1" applyProtection="1">
      <alignment vertical="center"/>
      <protection locked="0"/>
    </xf>
    <xf numFmtId="0" fontId="0" fillId="0" borderId="24" xfId="0" applyBorder="1" applyAlignment="1">
      <alignment vertical="center"/>
    </xf>
    <xf numFmtId="0" fontId="0" fillId="0" borderId="31" xfId="0" applyBorder="1" applyAlignment="1">
      <alignment vertical="center"/>
    </xf>
    <xf numFmtId="0" fontId="0" fillId="0" borderId="32" xfId="0" applyFill="1" applyBorder="1" applyAlignment="1">
      <alignment horizontal="left" vertical="center"/>
    </xf>
    <xf numFmtId="0" fontId="0" fillId="0" borderId="24" xfId="0" applyBorder="1" applyAlignment="1">
      <alignment horizontal="left" vertical="center"/>
    </xf>
    <xf numFmtId="0" fontId="0" fillId="0" borderId="9" xfId="0" applyFill="1" applyBorder="1" applyAlignment="1">
      <alignment horizontal="left" vertical="center"/>
    </xf>
    <xf numFmtId="0" fontId="0" fillId="0" borderId="10" xfId="0" applyBorder="1" applyAlignment="1">
      <alignment horizontal="left" vertical="center"/>
    </xf>
    <xf numFmtId="0" fontId="0" fillId="3" borderId="24" xfId="0" applyFill="1" applyBorder="1" applyAlignment="1" applyProtection="1">
      <alignment vertical="center"/>
      <protection locked="0"/>
    </xf>
    <xf numFmtId="0" fontId="0" fillId="3" borderId="10" xfId="0" applyFill="1" applyBorder="1" applyAlignment="1" applyProtection="1">
      <alignment vertical="center"/>
      <protection locked="0"/>
    </xf>
    <xf numFmtId="49" fontId="0" fillId="3" borderId="30" xfId="0" applyNumberFormat="1" applyFill="1" applyBorder="1" applyAlignment="1" applyProtection="1">
      <alignment horizontal="left" vertical="center"/>
      <protection locked="0"/>
    </xf>
    <xf numFmtId="0" fontId="0" fillId="0" borderId="28" xfId="0" applyBorder="1" applyAlignment="1">
      <alignment horizontal="left" vertical="center"/>
    </xf>
    <xf numFmtId="0" fontId="0" fillId="0" borderId="29" xfId="0" applyBorder="1" applyAlignment="1">
      <alignment horizontal="left" vertical="center"/>
    </xf>
    <xf numFmtId="38" fontId="0" fillId="0" borderId="15" xfId="1" applyFont="1" applyFill="1" applyBorder="1">
      <alignment vertical="center"/>
    </xf>
    <xf numFmtId="38" fontId="0" fillId="0" borderId="14" xfId="1" applyFont="1" applyFill="1" applyBorder="1">
      <alignment vertical="center"/>
    </xf>
    <xf numFmtId="0" fontId="3" fillId="0" borderId="1" xfId="0" applyFont="1" applyBorder="1" applyAlignment="1">
      <alignment horizontal="left" vertical="center" wrapText="1"/>
    </xf>
    <xf numFmtId="0" fontId="3" fillId="0" borderId="39" xfId="0" applyFont="1" applyBorder="1" applyAlignment="1">
      <alignment horizontal="center" vertical="center"/>
    </xf>
    <xf numFmtId="0" fontId="3" fillId="0" borderId="40" xfId="0" applyFont="1" applyBorder="1" applyAlignment="1">
      <alignment horizontal="center" vertical="center"/>
    </xf>
    <xf numFmtId="0" fontId="3" fillId="5" borderId="40" xfId="0" applyFont="1" applyFill="1" applyBorder="1" applyAlignment="1">
      <alignment horizontal="center" vertical="center"/>
    </xf>
    <xf numFmtId="0" fontId="3" fillId="5" borderId="41" xfId="0" applyFont="1" applyFill="1" applyBorder="1" applyAlignment="1">
      <alignment horizontal="center" vertical="center"/>
    </xf>
    <xf numFmtId="0" fontId="3" fillId="0" borderId="1" xfId="0" applyFont="1" applyBorder="1" applyAlignment="1">
      <alignment vertical="center"/>
    </xf>
    <xf numFmtId="0" fontId="0" fillId="0" borderId="1" xfId="0" applyBorder="1" applyAlignment="1">
      <alignment vertical="center"/>
    </xf>
    <xf numFmtId="0" fontId="3" fillId="0" borderId="4" xfId="0" applyFont="1" applyBorder="1" applyAlignment="1">
      <alignment horizontal="center" vertical="center" wrapText="1"/>
    </xf>
    <xf numFmtId="0" fontId="0" fillId="0" borderId="9" xfId="0" applyBorder="1" applyAlignment="1">
      <alignment vertical="center"/>
    </xf>
    <xf numFmtId="0" fontId="3" fillId="0" borderId="3" xfId="0" applyFont="1" applyBorder="1" applyAlignment="1">
      <alignment horizontal="right" vertical="center"/>
    </xf>
    <xf numFmtId="0" fontId="3" fillId="0" borderId="2" xfId="0" applyFont="1" applyBorder="1" applyAlignment="1">
      <alignment horizontal="right" vertical="center"/>
    </xf>
    <xf numFmtId="0" fontId="2" fillId="0" borderId="6" xfId="0" applyFont="1" applyBorder="1">
      <alignment vertical="center"/>
    </xf>
    <xf numFmtId="0" fontId="2" fillId="0" borderId="7" xfId="0" applyFont="1" applyBorder="1">
      <alignment vertical="center"/>
    </xf>
    <xf numFmtId="0" fontId="2" fillId="0" borderId="8" xfId="0" applyFont="1" applyBorder="1">
      <alignment vertical="center"/>
    </xf>
    <xf numFmtId="0" fontId="2" fillId="0" borderId="9" xfId="0" applyFont="1" applyBorder="1">
      <alignment vertical="center"/>
    </xf>
    <xf numFmtId="0" fontId="2" fillId="0" borderId="10" xfId="0" applyFont="1" applyBorder="1">
      <alignment vertical="center"/>
    </xf>
    <xf numFmtId="0" fontId="2" fillId="0" borderId="11" xfId="0" applyFont="1" applyBorder="1">
      <alignment vertical="center"/>
    </xf>
    <xf numFmtId="0" fontId="3" fillId="0" borderId="1" xfId="0" applyFont="1" applyBorder="1" applyAlignment="1">
      <alignment horizontal="center" vertical="center" shrinkToFit="1"/>
    </xf>
    <xf numFmtId="0" fontId="3" fillId="0" borderId="1" xfId="0" applyFont="1" applyBorder="1" applyAlignment="1">
      <alignment horizontal="center" vertical="center" wrapText="1" shrinkToFit="1"/>
    </xf>
    <xf numFmtId="0" fontId="3" fillId="0" borderId="1" xfId="0" applyFont="1" applyBorder="1" applyAlignment="1">
      <alignment horizontal="center" vertical="center"/>
    </xf>
    <xf numFmtId="0" fontId="3" fillId="0" borderId="43" xfId="0" applyFont="1" applyBorder="1" applyAlignment="1">
      <alignment horizontal="center" vertical="center"/>
    </xf>
    <xf numFmtId="180" fontId="3" fillId="0" borderId="1" xfId="0" applyNumberFormat="1" applyFont="1" applyBorder="1" applyAlignment="1">
      <alignment horizontal="center" vertical="center"/>
    </xf>
    <xf numFmtId="180" fontId="3" fillId="0" borderId="43" xfId="0" applyNumberFormat="1" applyFont="1" applyBorder="1" applyAlignment="1">
      <alignment horizontal="center" vertical="center"/>
    </xf>
    <xf numFmtId="0" fontId="16" fillId="5" borderId="1" xfId="0" applyFont="1" applyFill="1" applyBorder="1" applyAlignment="1">
      <alignment vertical="center" textRotation="255" wrapText="1"/>
    </xf>
    <xf numFmtId="0" fontId="16" fillId="5" borderId="1" xfId="0" applyFont="1" applyFill="1" applyBorder="1" applyAlignment="1">
      <alignment vertical="center" textRotation="255"/>
    </xf>
    <xf numFmtId="0" fontId="17" fillId="0" borderId="1" xfId="0" applyFont="1" applyBorder="1" applyAlignment="1">
      <alignment vertical="center"/>
    </xf>
    <xf numFmtId="0" fontId="3" fillId="0" borderId="1" xfId="0" applyFont="1" applyBorder="1" applyAlignment="1">
      <alignment vertical="center" wrapText="1"/>
    </xf>
    <xf numFmtId="0" fontId="3" fillId="0" borderId="43" xfId="0" applyFont="1" applyBorder="1" applyAlignment="1">
      <alignment vertical="center" wrapText="1"/>
    </xf>
    <xf numFmtId="0" fontId="3" fillId="0" borderId="45" xfId="0" applyFont="1" applyBorder="1" applyAlignment="1">
      <alignment vertical="center" wrapText="1"/>
    </xf>
    <xf numFmtId="0" fontId="3" fillId="0" borderId="46" xfId="0" applyFont="1" applyBorder="1" applyAlignment="1">
      <alignment vertical="center" wrapText="1"/>
    </xf>
    <xf numFmtId="178" fontId="3" fillId="0" borderId="42" xfId="0" applyNumberFormat="1" applyFont="1" applyBorder="1">
      <alignment vertical="center"/>
    </xf>
    <xf numFmtId="0" fontId="3" fillId="0" borderId="1" xfId="0" applyFont="1" applyBorder="1">
      <alignment vertical="center"/>
    </xf>
    <xf numFmtId="0" fontId="3" fillId="0" borderId="44" xfId="0" applyFont="1" applyBorder="1">
      <alignment vertical="center"/>
    </xf>
    <xf numFmtId="0" fontId="3" fillId="0" borderId="45" xfId="0" applyFont="1" applyBorder="1">
      <alignment vertical="center"/>
    </xf>
    <xf numFmtId="0" fontId="0" fillId="0" borderId="1" xfId="0" applyBorder="1" applyAlignment="1">
      <alignment horizontal="center" vertical="center"/>
    </xf>
    <xf numFmtId="0" fontId="3" fillId="0" borderId="6" xfId="0" applyFont="1" applyBorder="1" applyAlignment="1">
      <alignment vertical="top" wrapText="1"/>
    </xf>
    <xf numFmtId="0" fontId="0" fillId="0" borderId="8" xfId="0" applyBorder="1" applyAlignment="1">
      <alignment vertical="top" wrapText="1"/>
    </xf>
    <xf numFmtId="0" fontId="0" fillId="0" borderId="9" xfId="0" applyBorder="1" applyAlignment="1">
      <alignment vertical="top" wrapText="1"/>
    </xf>
    <xf numFmtId="0" fontId="0" fillId="0" borderId="11" xfId="0" applyBorder="1" applyAlignment="1">
      <alignment vertical="top" wrapText="1"/>
    </xf>
    <xf numFmtId="0" fontId="10" fillId="0" borderId="1" xfId="0" applyFont="1" applyBorder="1" applyAlignment="1">
      <alignment horizontal="center" vertical="center" wrapText="1"/>
    </xf>
    <xf numFmtId="0" fontId="10" fillId="0" borderId="1" xfId="0" applyFont="1" applyBorder="1" applyAlignment="1">
      <alignment horizontal="center" vertical="center"/>
    </xf>
    <xf numFmtId="0" fontId="10" fillId="0" borderId="3" xfId="0" applyFont="1" applyBorder="1" applyAlignment="1">
      <alignment horizontal="center" vertical="center"/>
    </xf>
    <xf numFmtId="181" fontId="3" fillId="0" borderId="9" xfId="0" applyNumberFormat="1" applyFont="1" applyBorder="1" applyAlignment="1">
      <alignment horizontal="center" vertical="center"/>
    </xf>
    <xf numFmtId="181" fontId="3" fillId="0" borderId="10" xfId="0" applyNumberFormat="1" applyFont="1" applyBorder="1" applyAlignment="1">
      <alignment horizontal="center" vertical="center"/>
    </xf>
    <xf numFmtId="181" fontId="3" fillId="0" borderId="11" xfId="0" applyNumberFormat="1" applyFont="1" applyBorder="1" applyAlignment="1">
      <alignment horizontal="center" vertical="center"/>
    </xf>
    <xf numFmtId="178" fontId="3" fillId="0" borderId="1" xfId="0" applyNumberFormat="1" applyFont="1" applyBorder="1">
      <alignment vertical="center"/>
    </xf>
    <xf numFmtId="0" fontId="3" fillId="0" borderId="3" xfId="0" applyFont="1" applyBorder="1">
      <alignment vertical="center"/>
    </xf>
    <xf numFmtId="0" fontId="3" fillId="0" borderId="2" xfId="0" applyFont="1" applyBorder="1">
      <alignment vertical="center"/>
    </xf>
    <xf numFmtId="0" fontId="3" fillId="5" borderId="1" xfId="0" applyFont="1" applyFill="1" applyBorder="1" applyAlignment="1">
      <alignment vertical="center" textRotation="255"/>
    </xf>
    <xf numFmtId="0" fontId="3" fillId="0" borderId="37" xfId="0" applyFont="1" applyBorder="1">
      <alignment vertical="center"/>
    </xf>
    <xf numFmtId="0" fontId="3" fillId="0" borderId="38" xfId="0" applyFont="1" applyBorder="1">
      <alignment vertical="center"/>
    </xf>
    <xf numFmtId="0" fontId="3" fillId="0" borderId="7" xfId="0" applyFont="1" applyBorder="1">
      <alignment vertical="center"/>
    </xf>
    <xf numFmtId="0" fontId="3" fillId="0" borderId="8" xfId="0" applyFont="1" applyBorder="1">
      <alignment vertical="center"/>
    </xf>
    <xf numFmtId="0" fontId="3" fillId="5" borderId="1" xfId="0" applyFont="1" applyFill="1" applyBorder="1" applyAlignment="1">
      <alignment horizontal="center" vertical="center"/>
    </xf>
    <xf numFmtId="0" fontId="3" fillId="0" borderId="1" xfId="0" applyFont="1" applyBorder="1" applyAlignment="1">
      <alignment horizontal="center" vertical="center" wrapText="1"/>
    </xf>
    <xf numFmtId="176" fontId="3" fillId="0" borderId="1" xfId="0" applyNumberFormat="1" applyFont="1" applyBorder="1" applyAlignment="1">
      <alignment horizontal="center" vertical="center" wrapText="1"/>
    </xf>
    <xf numFmtId="0" fontId="7" fillId="0" borderId="1" xfId="0" applyFont="1" applyBorder="1">
      <alignment vertical="center"/>
    </xf>
    <xf numFmtId="0" fontId="3" fillId="5" borderId="1" xfId="0" applyFont="1" applyFill="1" applyBorder="1" applyAlignment="1">
      <alignment vertical="center" textRotation="255" wrapText="1"/>
    </xf>
    <xf numFmtId="0" fontId="7" fillId="0" borderId="1" xfId="0" applyFont="1" applyBorder="1" applyAlignment="1">
      <alignment vertical="center" shrinkToFit="1"/>
    </xf>
    <xf numFmtId="0" fontId="13" fillId="0" borderId="0" xfId="2">
      <alignment vertical="center"/>
    </xf>
    <xf numFmtId="0" fontId="12" fillId="0" borderId="0" xfId="0" applyFont="1" applyAlignment="1">
      <alignment horizontal="distributed" vertical="center"/>
    </xf>
    <xf numFmtId="0" fontId="12" fillId="0" borderId="0" xfId="0" applyFont="1" applyAlignment="1">
      <alignment horizontal="distributed" vertical="top"/>
    </xf>
    <xf numFmtId="0" fontId="12" fillId="0" borderId="0" xfId="0" applyFont="1">
      <alignment vertical="center"/>
    </xf>
    <xf numFmtId="0" fontId="12" fillId="0" borderId="12" xfId="0" applyFont="1" applyBorder="1">
      <alignment vertical="center"/>
    </xf>
    <xf numFmtId="49" fontId="3" fillId="0" borderId="37" xfId="0" applyNumberFormat="1" applyFont="1" applyBorder="1" applyAlignment="1">
      <alignment horizontal="center" vertical="center"/>
    </xf>
    <xf numFmtId="49" fontId="3" fillId="0" borderId="5" xfId="0" applyNumberFormat="1" applyFont="1" applyBorder="1" applyAlignment="1">
      <alignment horizontal="center" vertical="center"/>
    </xf>
    <xf numFmtId="0" fontId="3" fillId="0" borderId="5" xfId="0" applyFont="1" applyBorder="1">
      <alignment vertical="center"/>
    </xf>
    <xf numFmtId="0" fontId="3" fillId="5" borderId="6" xfId="0" applyFont="1" applyFill="1" applyBorder="1" applyAlignment="1">
      <alignment horizontal="center" vertical="center"/>
    </xf>
    <xf numFmtId="0" fontId="3" fillId="5" borderId="8" xfId="0" applyFont="1" applyFill="1" applyBorder="1" applyAlignment="1">
      <alignment horizontal="center" vertical="center"/>
    </xf>
    <xf numFmtId="0" fontId="3" fillId="5" borderId="9" xfId="0" applyFont="1" applyFill="1" applyBorder="1" applyAlignment="1">
      <alignment horizontal="center" vertical="center"/>
    </xf>
    <xf numFmtId="0" fontId="3" fillId="5" borderId="11" xfId="0" applyFont="1" applyFill="1" applyBorder="1" applyAlignment="1">
      <alignment horizontal="center" vertical="center"/>
    </xf>
    <xf numFmtId="0" fontId="3" fillId="0" borderId="6" xfId="0" applyFont="1" applyBorder="1" applyAlignment="1">
      <alignment horizontal="center" vertical="center"/>
    </xf>
    <xf numFmtId="0" fontId="3" fillId="0" borderId="8" xfId="0" applyFont="1" applyBorder="1" applyAlignment="1">
      <alignment horizontal="center" vertical="center"/>
    </xf>
    <xf numFmtId="0" fontId="3" fillId="0" borderId="4" xfId="0" applyFont="1" applyBorder="1" applyAlignment="1">
      <alignment horizontal="center" vertical="center"/>
    </xf>
    <xf numFmtId="0" fontId="3" fillId="0" borderId="12" xfId="0" applyFont="1" applyBorder="1" applyAlignment="1">
      <alignment horizontal="center" vertical="center"/>
    </xf>
    <xf numFmtId="0" fontId="3" fillId="0" borderId="9" xfId="0" applyFont="1" applyBorder="1" applyAlignment="1">
      <alignment horizontal="center" vertical="center"/>
    </xf>
    <xf numFmtId="0" fontId="3" fillId="0" borderId="11" xfId="0" applyFont="1" applyBorder="1" applyAlignment="1">
      <alignment horizontal="center" vertical="center"/>
    </xf>
    <xf numFmtId="0" fontId="3" fillId="0" borderId="6" xfId="0" applyFont="1" applyBorder="1">
      <alignment vertical="center"/>
    </xf>
    <xf numFmtId="0" fontId="3" fillId="0" borderId="9" xfId="0" applyFont="1" applyBorder="1">
      <alignment vertical="center"/>
    </xf>
    <xf numFmtId="0" fontId="3" fillId="0" borderId="10" xfId="0" applyFont="1" applyBorder="1">
      <alignment vertical="center"/>
    </xf>
    <xf numFmtId="0" fontId="3" fillId="0" borderId="11" xfId="0" applyFont="1" applyBorder="1">
      <alignment vertical="center"/>
    </xf>
    <xf numFmtId="49" fontId="3" fillId="0" borderId="1" xfId="0" applyNumberFormat="1" applyFont="1" applyBorder="1" applyAlignment="1">
      <alignment vertical="center"/>
    </xf>
    <xf numFmtId="0" fontId="3" fillId="0" borderId="1" xfId="0" applyFont="1" applyBorder="1" applyAlignment="1">
      <alignment vertical="center" shrinkToFit="1"/>
    </xf>
    <xf numFmtId="0" fontId="0" fillId="0" borderId="1" xfId="0" applyBorder="1" applyAlignment="1">
      <alignment vertical="center" shrinkToFit="1"/>
    </xf>
    <xf numFmtId="0" fontId="0" fillId="0" borderId="1" xfId="0" applyBorder="1" applyAlignment="1">
      <alignment horizontal="center" vertical="center" shrinkToFit="1"/>
    </xf>
    <xf numFmtId="0" fontId="3" fillId="0" borderId="3" xfId="0" applyFont="1" applyBorder="1" applyAlignment="1">
      <alignment horizontal="center" vertical="center" wrapText="1" shrinkToFit="1"/>
    </xf>
    <xf numFmtId="0" fontId="3" fillId="0" borderId="13" xfId="0" applyFont="1" applyBorder="1" applyAlignment="1">
      <alignment horizontal="center" vertical="center" wrapText="1" shrinkToFit="1"/>
    </xf>
    <xf numFmtId="0" fontId="3" fillId="0" borderId="2" xfId="0" applyFont="1" applyBorder="1" applyAlignment="1">
      <alignment horizontal="center" vertical="center" wrapText="1" shrinkToFit="1"/>
    </xf>
    <xf numFmtId="49" fontId="3" fillId="0" borderId="37" xfId="0" applyNumberFormat="1" applyFont="1" applyBorder="1" applyAlignment="1">
      <alignment vertical="center"/>
    </xf>
    <xf numFmtId="0" fontId="0" fillId="0" borderId="38" xfId="0" applyBorder="1" applyAlignment="1">
      <alignment vertical="center"/>
    </xf>
    <xf numFmtId="0" fontId="0" fillId="0" borderId="5" xfId="0" applyBorder="1" applyAlignment="1">
      <alignment vertical="center"/>
    </xf>
    <xf numFmtId="0" fontId="3" fillId="0" borderId="37" xfId="0" applyFont="1" applyBorder="1" applyAlignment="1">
      <alignment vertical="center" wrapText="1"/>
    </xf>
    <xf numFmtId="0" fontId="0" fillId="0" borderId="38" xfId="0" applyBorder="1" applyAlignment="1">
      <alignment vertical="center" wrapText="1"/>
    </xf>
    <xf numFmtId="0" fontId="0" fillId="0" borderId="5" xfId="0" applyBorder="1" applyAlignment="1">
      <alignment vertical="center" wrapText="1"/>
    </xf>
    <xf numFmtId="0" fontId="3" fillId="0" borderId="4" xfId="0" applyFont="1" applyBorder="1" applyAlignment="1">
      <alignment vertical="center"/>
    </xf>
    <xf numFmtId="0" fontId="0" fillId="0" borderId="0" xfId="0" applyAlignment="1">
      <alignment vertical="center"/>
    </xf>
    <xf numFmtId="0" fontId="3" fillId="0" borderId="6" xfId="0" applyFont="1" applyBorder="1" applyAlignment="1">
      <alignment vertical="center"/>
    </xf>
    <xf numFmtId="0" fontId="0" fillId="0" borderId="7" xfId="0" applyBorder="1" applyAlignment="1">
      <alignment vertical="center"/>
    </xf>
    <xf numFmtId="0" fontId="20" fillId="0" borderId="37" xfId="0" applyFont="1" applyBorder="1" applyAlignment="1">
      <alignment horizontal="center" vertical="center"/>
    </xf>
    <xf numFmtId="0" fontId="20" fillId="0" borderId="5" xfId="0" applyFont="1" applyBorder="1" applyAlignment="1">
      <alignment horizontal="center" vertical="center"/>
    </xf>
    <xf numFmtId="0" fontId="15" fillId="0" borderId="1" xfId="0" applyFont="1" applyBorder="1" applyAlignment="1">
      <alignment horizontal="center" vertical="center"/>
    </xf>
    <xf numFmtId="0" fontId="20" fillId="0" borderId="1" xfId="0" applyFont="1" applyBorder="1" applyAlignment="1">
      <alignment horizontal="center" vertical="center"/>
    </xf>
    <xf numFmtId="0" fontId="0" fillId="0" borderId="37" xfId="0" applyBorder="1" applyAlignment="1">
      <alignment horizontal="center" vertical="center" shrinkToFit="1"/>
    </xf>
    <xf numFmtId="0" fontId="0" fillId="0" borderId="37" xfId="0" applyBorder="1" applyAlignment="1">
      <alignment vertical="center"/>
    </xf>
  </cellXfs>
  <cellStyles count="4">
    <cellStyle name="ハイパーリンク" xfId="2" builtinId="8"/>
    <cellStyle name="悪い" xfId="3" builtinId="27"/>
    <cellStyle name="桁区切り" xfId="1" builtinId="6"/>
    <cellStyle name="標準" xfId="0" builtinId="0"/>
  </cellStyles>
  <dxfs count="15">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7" tint="0.39994506668294322"/>
        </patternFill>
      </fill>
    </dxf>
    <dxf>
      <fill>
        <patternFill>
          <bgColor theme="1" tint="0.34998626667073579"/>
        </patternFill>
      </fill>
    </dxf>
    <dxf>
      <fill>
        <patternFill>
          <bgColor theme="1" tint="0.34998626667073579"/>
        </patternFill>
      </fill>
    </dxf>
    <dxf>
      <fill>
        <patternFill>
          <bgColor theme="4" tint="0.79998168889431442"/>
        </patternFill>
      </fill>
    </dxf>
    <dxf>
      <fill>
        <patternFill>
          <bgColor theme="4" tint="0.79998168889431442"/>
        </patternFill>
      </fill>
    </dxf>
    <dxf>
      <fill>
        <patternFill>
          <bgColor theme="1" tint="0.34998626667073579"/>
        </patternFill>
      </fill>
    </dxf>
    <dxf>
      <fill>
        <patternFill>
          <bgColor theme="1" tint="0.3499862666707357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I78"/>
  <sheetViews>
    <sheetView tabSelected="1" zoomScaleNormal="100" workbookViewId="0">
      <pane xSplit="1" ySplit="2" topLeftCell="B3" activePane="bottomRight" state="frozen"/>
      <selection pane="topRight" activeCell="B1" sqref="B1"/>
      <selection pane="bottomLeft" activeCell="A3" sqref="A3"/>
      <selection pane="bottomRight" activeCell="P11" sqref="P11"/>
    </sheetView>
  </sheetViews>
  <sheetFormatPr defaultRowHeight="13.2" x14ac:dyDescent="0.2"/>
  <cols>
    <col min="1" max="1" width="4.21875" style="1" customWidth="1"/>
    <col min="2" max="2" width="5.77734375" customWidth="1"/>
    <col min="3" max="3" width="9" customWidth="1"/>
    <col min="4" max="4" width="10.77734375" customWidth="1"/>
    <col min="5" max="5" width="8.109375" customWidth="1"/>
    <col min="6" max="6" width="10.6640625" customWidth="1"/>
    <col min="8" max="8" width="31.88671875" customWidth="1"/>
  </cols>
  <sheetData>
    <row r="1" spans="1:8" s="1" customFormat="1" ht="17.25" customHeight="1" x14ac:dyDescent="0.2">
      <c r="B1" s="39" t="s">
        <v>60</v>
      </c>
      <c r="C1" s="40"/>
      <c r="D1" s="40"/>
      <c r="E1" s="40"/>
      <c r="F1" s="40"/>
      <c r="G1" s="40"/>
    </row>
    <row r="2" spans="1:8" ht="13.5" customHeight="1" x14ac:dyDescent="0.2">
      <c r="B2" s="41" t="s">
        <v>61</v>
      </c>
    </row>
    <row r="3" spans="1:8" s="1" customFormat="1" ht="17.25" customHeight="1" x14ac:dyDescent="0.2"/>
    <row r="4" spans="1:8" s="1" customFormat="1" ht="13.5" customHeight="1" x14ac:dyDescent="0.2">
      <c r="D4" s="2" t="s">
        <v>106</v>
      </c>
      <c r="E4" s="75"/>
      <c r="F4" s="1" t="s">
        <v>41</v>
      </c>
    </row>
    <row r="5" spans="1:8" x14ac:dyDescent="0.2">
      <c r="E5" t="str">
        <f>IF(OR(E4=1,E4="元"),"令和元年6月～2年5月までの特別徴収分です","令和"&amp;E4&amp;"年6月～"&amp;E4+1&amp;"年5月までの特別徴収分です")</f>
        <v>令和年6月～1年5月までの特別徴収分です</v>
      </c>
      <c r="H5" s="13"/>
    </row>
    <row r="6" spans="1:8" x14ac:dyDescent="0.2">
      <c r="A6" s="146" t="s">
        <v>53</v>
      </c>
      <c r="B6" s="164" t="s">
        <v>35</v>
      </c>
      <c r="C6" s="31"/>
      <c r="D6" s="28" t="s">
        <v>31</v>
      </c>
      <c r="E6" s="182"/>
      <c r="F6" s="183"/>
      <c r="G6" s="184"/>
      <c r="H6" s="10"/>
    </row>
    <row r="7" spans="1:8" x14ac:dyDescent="0.2">
      <c r="A7" s="147"/>
      <c r="B7" s="165"/>
      <c r="C7" s="32"/>
      <c r="D7" s="26" t="str">
        <f>IF(E6="個人事業主","名称（氏名）","法人名")</f>
        <v>法人名</v>
      </c>
      <c r="E7" s="173"/>
      <c r="F7" s="124"/>
      <c r="G7" s="124"/>
      <c r="H7" s="10"/>
    </row>
    <row r="8" spans="1:8" s="1" customFormat="1" x14ac:dyDescent="0.2">
      <c r="A8" s="147"/>
      <c r="B8" s="165"/>
      <c r="C8" s="33"/>
      <c r="D8" s="85" t="s">
        <v>104</v>
      </c>
      <c r="E8" s="179"/>
      <c r="F8" s="180"/>
      <c r="G8" s="181"/>
      <c r="H8" s="10"/>
    </row>
    <row r="9" spans="1:8" ht="26.25" customHeight="1" x14ac:dyDescent="0.2">
      <c r="A9" s="147"/>
      <c r="B9" s="165"/>
      <c r="C9" s="33"/>
      <c r="D9" s="30" t="s">
        <v>9</v>
      </c>
      <c r="E9" s="186"/>
      <c r="F9" s="187"/>
      <c r="G9" s="187"/>
      <c r="H9" s="10"/>
    </row>
    <row r="10" spans="1:8" ht="13.5" customHeight="1" x14ac:dyDescent="0.2">
      <c r="A10" s="147"/>
      <c r="B10" s="165"/>
      <c r="C10" s="32"/>
      <c r="D10" s="26" t="str">
        <f>IF(E6="個人事業主","個人番号","法人番号")</f>
        <v>法人番号</v>
      </c>
      <c r="E10" s="195"/>
      <c r="F10" s="196"/>
      <c r="G10" s="197"/>
      <c r="H10" s="10"/>
    </row>
    <row r="11" spans="1:8" ht="28.5" customHeight="1" x14ac:dyDescent="0.2">
      <c r="A11" s="147"/>
      <c r="B11" s="165"/>
      <c r="C11" s="213" t="s">
        <v>59</v>
      </c>
      <c r="D11" s="214"/>
      <c r="E11" s="198"/>
      <c r="F11" s="199"/>
      <c r="G11" s="200"/>
      <c r="H11" s="10"/>
    </row>
    <row r="12" spans="1:8" ht="13.5" customHeight="1" x14ac:dyDescent="0.2">
      <c r="A12" s="147"/>
      <c r="B12" s="165"/>
      <c r="C12" s="188" t="s">
        <v>32</v>
      </c>
      <c r="D12" s="3" t="s">
        <v>0</v>
      </c>
      <c r="E12" s="182"/>
      <c r="F12" s="183"/>
      <c r="G12" s="184"/>
      <c r="H12" s="18"/>
    </row>
    <row r="13" spans="1:8" ht="13.5" customHeight="1" x14ac:dyDescent="0.2">
      <c r="A13" s="147"/>
      <c r="B13" s="165"/>
      <c r="C13" s="189"/>
      <c r="D13" s="26" t="s">
        <v>33</v>
      </c>
      <c r="E13" s="201"/>
      <c r="F13" s="202"/>
      <c r="G13" s="203"/>
      <c r="H13" s="10"/>
    </row>
    <row r="14" spans="1:8" x14ac:dyDescent="0.2">
      <c r="A14" s="147"/>
      <c r="B14" s="165"/>
      <c r="C14" s="190"/>
      <c r="D14" s="5" t="s">
        <v>34</v>
      </c>
      <c r="E14" s="204"/>
      <c r="F14" s="205"/>
      <c r="G14" s="206"/>
      <c r="H14" s="10"/>
    </row>
    <row r="15" spans="1:8" x14ac:dyDescent="0.2">
      <c r="A15" s="147"/>
      <c r="B15" s="146" t="s">
        <v>40</v>
      </c>
      <c r="C15" s="7"/>
      <c r="D15" s="62" t="s">
        <v>28</v>
      </c>
      <c r="E15" s="120"/>
      <c r="F15" s="121"/>
      <c r="G15" s="61" t="s">
        <v>71</v>
      </c>
    </row>
    <row r="16" spans="1:8" ht="13.5" customHeight="1" x14ac:dyDescent="0.2">
      <c r="A16" s="147"/>
      <c r="B16" s="147"/>
      <c r="C16" s="23"/>
      <c r="D16" s="12" t="s">
        <v>0</v>
      </c>
      <c r="E16" s="120"/>
      <c r="F16" s="121"/>
      <c r="G16" s="79"/>
      <c r="H16" s="10"/>
    </row>
    <row r="17" spans="1:8" ht="13.5" customHeight="1" x14ac:dyDescent="0.2">
      <c r="A17" s="147"/>
      <c r="B17" s="147"/>
      <c r="C17" s="21"/>
      <c r="D17" s="166" t="s">
        <v>1</v>
      </c>
      <c r="E17" s="76"/>
      <c r="F17" s="20" t="s">
        <v>58</v>
      </c>
      <c r="G17" s="35"/>
      <c r="H17" s="10"/>
    </row>
    <row r="18" spans="1:8" s="1" customFormat="1" ht="13.5" customHeight="1" x14ac:dyDescent="0.2">
      <c r="A18" s="147"/>
      <c r="B18" s="147"/>
      <c r="C18" s="8"/>
      <c r="D18" s="167"/>
      <c r="E18" s="77"/>
      <c r="F18" s="11" t="s">
        <v>43</v>
      </c>
      <c r="G18" s="17"/>
      <c r="H18" s="10"/>
    </row>
    <row r="19" spans="1:8" s="1" customFormat="1" ht="24" customHeight="1" x14ac:dyDescent="0.2">
      <c r="A19" s="147"/>
      <c r="B19" s="147"/>
      <c r="C19" s="8"/>
      <c r="D19" s="167"/>
      <c r="E19" s="77"/>
      <c r="F19" s="11" t="s">
        <v>44</v>
      </c>
      <c r="G19" s="17"/>
      <c r="H19" s="10"/>
    </row>
    <row r="20" spans="1:8" s="1" customFormat="1" x14ac:dyDescent="0.2">
      <c r="A20" s="147"/>
      <c r="B20" s="147"/>
      <c r="C20" s="23"/>
      <c r="D20" s="168"/>
      <c r="E20" s="78"/>
      <c r="F20" s="22" t="s">
        <v>45</v>
      </c>
      <c r="G20" s="29"/>
      <c r="H20" s="10"/>
    </row>
    <row r="21" spans="1:8" ht="33.75" customHeight="1" x14ac:dyDescent="0.2">
      <c r="A21" s="147"/>
      <c r="B21" s="147"/>
      <c r="C21" s="162" t="str">
        <f>IF(OR(E4=1,E4="元"),"平成31年1月1日時点の住所","令和"&amp;E4&amp;"年1月1日時点の住所")</f>
        <v>令和年1月1日時点の住所</v>
      </c>
      <c r="D21" s="163"/>
      <c r="E21" s="131"/>
      <c r="F21" s="132"/>
      <c r="G21" s="132"/>
      <c r="H21" s="10"/>
    </row>
    <row r="22" spans="1:8" ht="27" customHeight="1" x14ac:dyDescent="0.2">
      <c r="A22" s="147"/>
      <c r="B22" s="148"/>
      <c r="C22" s="9"/>
      <c r="D22" s="6" t="s">
        <v>36</v>
      </c>
      <c r="E22" s="133"/>
      <c r="F22" s="134"/>
      <c r="G22" s="135"/>
      <c r="H22" s="10"/>
    </row>
    <row r="23" spans="1:8" x14ac:dyDescent="0.2">
      <c r="A23" s="147"/>
      <c r="B23" s="146" t="s">
        <v>50</v>
      </c>
      <c r="C23" s="27"/>
      <c r="D23" s="3" t="s">
        <v>13</v>
      </c>
      <c r="E23" s="136"/>
      <c r="F23" s="137"/>
      <c r="G23" s="16" t="s">
        <v>42</v>
      </c>
      <c r="H23" s="4"/>
    </row>
    <row r="24" spans="1:8" x14ac:dyDescent="0.2">
      <c r="A24" s="147"/>
      <c r="B24" s="147"/>
      <c r="C24" s="21"/>
      <c r="D24" s="166" t="s">
        <v>14</v>
      </c>
      <c r="E24" s="83"/>
      <c r="F24" s="21" t="s">
        <v>30</v>
      </c>
      <c r="G24" s="35"/>
      <c r="H24" s="8" t="str">
        <f>IF(E24="","",
IF(E24=12,"(1月10日の納期分です)","("&amp;E24+1&amp;"月10日の納期分です)"))</f>
        <v/>
      </c>
    </row>
    <row r="25" spans="1:8" x14ac:dyDescent="0.2">
      <c r="A25" s="147"/>
      <c r="B25" s="147"/>
      <c r="C25" s="8"/>
      <c r="D25" s="167"/>
      <c r="E25" s="82"/>
      <c r="F25" s="8" t="s">
        <v>37</v>
      </c>
      <c r="G25" s="17"/>
      <c r="H25" s="8" t="str">
        <f>IF(E25="","",
IF(E25=12,"(1月10日の納期分です)","("&amp;E25+1&amp;"月10日の納期分です)"))</f>
        <v/>
      </c>
    </row>
    <row r="26" spans="1:8" x14ac:dyDescent="0.2">
      <c r="A26" s="147"/>
      <c r="B26" s="147"/>
      <c r="C26" s="23"/>
      <c r="D26" s="168"/>
      <c r="E26" s="81"/>
      <c r="F26" s="23" t="s">
        <v>38</v>
      </c>
      <c r="G26" s="29"/>
      <c r="H26" s="4"/>
    </row>
    <row r="27" spans="1:8" ht="13.5" customHeight="1" x14ac:dyDescent="0.2">
      <c r="A27" s="147"/>
      <c r="B27" s="147"/>
      <c r="C27" s="25"/>
      <c r="D27" s="26" t="s">
        <v>15</v>
      </c>
      <c r="E27" s="142" t="str">
        <f>IF(E23="","",E23-E26)</f>
        <v/>
      </c>
      <c r="F27" s="143"/>
      <c r="G27" s="36" t="s">
        <v>42</v>
      </c>
      <c r="H27" s="4"/>
    </row>
    <row r="28" spans="1:8" x14ac:dyDescent="0.2">
      <c r="A28" s="147"/>
      <c r="B28" s="147"/>
      <c r="C28" s="169" t="s">
        <v>16</v>
      </c>
      <c r="D28" s="170"/>
      <c r="E28" s="80"/>
      <c r="F28" s="58" t="s">
        <v>64</v>
      </c>
      <c r="G28" s="57" t="s">
        <v>105</v>
      </c>
      <c r="H28" s="8"/>
    </row>
    <row r="29" spans="1:8" s="1" customFormat="1" x14ac:dyDescent="0.2">
      <c r="A29" s="147"/>
      <c r="B29" s="147"/>
      <c r="C29" s="171"/>
      <c r="D29" s="172"/>
      <c r="E29" s="125"/>
      <c r="F29" s="126"/>
      <c r="G29" s="57"/>
      <c r="H29" s="8"/>
    </row>
    <row r="30" spans="1:8" x14ac:dyDescent="0.2">
      <c r="A30" s="147"/>
      <c r="B30" s="147"/>
      <c r="C30" s="8"/>
      <c r="D30" s="5" t="s">
        <v>39</v>
      </c>
      <c r="E30" s="207"/>
      <c r="F30" s="208"/>
      <c r="G30" s="209"/>
      <c r="H30" s="4"/>
    </row>
    <row r="31" spans="1:8" ht="33" customHeight="1" x14ac:dyDescent="0.2">
      <c r="A31" s="147"/>
      <c r="B31" s="147"/>
      <c r="C31" s="161" t="str">
        <f>IF(E30="7.その他","※その他の内容を入力してください","")</f>
        <v/>
      </c>
      <c r="D31" s="161"/>
      <c r="E31" s="153"/>
      <c r="F31" s="154"/>
      <c r="G31" s="155"/>
      <c r="H31" s="8"/>
    </row>
    <row r="32" spans="1:8" ht="20.25" customHeight="1" x14ac:dyDescent="0.2">
      <c r="A32" s="148"/>
      <c r="B32" s="148"/>
      <c r="C32" s="191" t="s">
        <v>19</v>
      </c>
      <c r="D32" s="192"/>
      <c r="E32" s="204" t="s">
        <v>130</v>
      </c>
      <c r="F32" s="205"/>
      <c r="G32" s="206"/>
      <c r="H32" s="4"/>
    </row>
    <row r="33" spans="1:9" x14ac:dyDescent="0.2">
      <c r="B33" s="34"/>
      <c r="E33" s="18"/>
      <c r="F33" s="8"/>
      <c r="G33" s="17"/>
      <c r="H33" s="4"/>
    </row>
    <row r="34" spans="1:9" x14ac:dyDescent="0.2">
      <c r="A34" s="164" t="s">
        <v>57</v>
      </c>
      <c r="B34" s="144" t="s">
        <v>51</v>
      </c>
      <c r="C34" s="159" t="s">
        <v>46</v>
      </c>
      <c r="D34" s="160"/>
      <c r="E34" s="156" t="s">
        <v>130</v>
      </c>
      <c r="F34" s="157"/>
      <c r="G34" s="158"/>
      <c r="H34" s="129" t="str">
        <f>IF(E32="普通徴収","異動日が平成"&amp;E4&amp;"年12月31日までの場合は①
異動日が平成"&amp;E4+1&amp;"年1月1日以降の場合は②
特別な理由がある場合は③を選択してください","")</f>
        <v/>
      </c>
      <c r="I34" s="130"/>
    </row>
    <row r="35" spans="1:9" ht="33" customHeight="1" x14ac:dyDescent="0.2">
      <c r="A35" s="165"/>
      <c r="B35" s="145"/>
      <c r="C35" s="149" t="str">
        <f>IF(E34="③その他の理由","※その他の内容を入力してください","")</f>
        <v/>
      </c>
      <c r="D35" s="149"/>
      <c r="E35" s="150"/>
      <c r="F35" s="151"/>
      <c r="G35" s="152"/>
      <c r="H35" s="129"/>
      <c r="I35" s="130"/>
    </row>
    <row r="36" spans="1:9" ht="13.5" customHeight="1" x14ac:dyDescent="0.2">
      <c r="A36" s="165"/>
      <c r="B36" s="146" t="s">
        <v>52</v>
      </c>
      <c r="C36" s="7"/>
      <c r="D36" s="3" t="s">
        <v>47</v>
      </c>
      <c r="E36" s="176" t="s">
        <v>130</v>
      </c>
      <c r="F36" s="177"/>
      <c r="G36" s="178"/>
      <c r="H36" s="129" t="str">
        <f>IF(E32="一括徴収","異動日が平成"&amp;E4&amp;"年12月31日までの場合は①
異動日が平成"&amp;E4+1&amp;"年1月1日以降の場合は②を選択してください","")</f>
        <v/>
      </c>
      <c r="I36" s="130"/>
    </row>
    <row r="37" spans="1:9" x14ac:dyDescent="0.2">
      <c r="A37" s="165"/>
      <c r="B37" s="147"/>
      <c r="C37" s="138" t="s">
        <v>66</v>
      </c>
      <c r="D37" s="139"/>
      <c r="E37" s="80"/>
      <c r="F37" s="58" t="s">
        <v>64</v>
      </c>
      <c r="G37" s="57" t="s">
        <v>105</v>
      </c>
      <c r="H37" s="129"/>
      <c r="I37" s="130"/>
    </row>
    <row r="38" spans="1:9" s="1" customFormat="1" x14ac:dyDescent="0.2">
      <c r="A38" s="165"/>
      <c r="B38" s="147"/>
      <c r="C38" s="140"/>
      <c r="D38" s="141"/>
      <c r="E38" s="125"/>
      <c r="F38" s="126"/>
      <c r="G38" s="57"/>
      <c r="H38" s="129"/>
      <c r="I38" s="130"/>
    </row>
    <row r="39" spans="1:9" x14ac:dyDescent="0.2">
      <c r="A39" s="165"/>
      <c r="B39" s="147"/>
      <c r="C39" s="25"/>
      <c r="D39" s="26" t="s">
        <v>67</v>
      </c>
      <c r="E39" s="127"/>
      <c r="F39" s="128"/>
      <c r="G39" s="24" t="s">
        <v>48</v>
      </c>
      <c r="H39" s="37"/>
      <c r="I39" s="19"/>
    </row>
    <row r="40" spans="1:9" s="1" customFormat="1" ht="13.5" customHeight="1" x14ac:dyDescent="0.2">
      <c r="A40" s="165"/>
      <c r="B40" s="147"/>
      <c r="C40" s="138" t="s">
        <v>68</v>
      </c>
      <c r="D40" s="139"/>
      <c r="E40" s="80"/>
      <c r="F40" s="58" t="s">
        <v>64</v>
      </c>
      <c r="G40" s="57" t="s">
        <v>105</v>
      </c>
      <c r="H40" s="115" t="str">
        <f>IF(E32="一括徴収","※印刷後、異動者印をお願いします。","")</f>
        <v/>
      </c>
      <c r="I40" s="116"/>
    </row>
    <row r="41" spans="1:9" s="1" customFormat="1" x14ac:dyDescent="0.2">
      <c r="A41" s="165"/>
      <c r="B41" s="147"/>
      <c r="C41" s="140"/>
      <c r="D41" s="141"/>
      <c r="E41" s="125"/>
      <c r="F41" s="126"/>
      <c r="G41" s="57"/>
      <c r="H41" s="19"/>
      <c r="I41" s="19"/>
    </row>
    <row r="42" spans="1:9" s="1" customFormat="1" x14ac:dyDescent="0.2">
      <c r="A42" s="165"/>
      <c r="B42" s="147"/>
      <c r="C42" s="25"/>
      <c r="D42" s="26" t="s">
        <v>69</v>
      </c>
      <c r="E42" s="127"/>
      <c r="F42" s="128"/>
      <c r="G42" s="24" t="s">
        <v>38</v>
      </c>
      <c r="H42" s="19"/>
      <c r="I42" s="19"/>
    </row>
    <row r="43" spans="1:9" s="1" customFormat="1" ht="13.5" customHeight="1" x14ac:dyDescent="0.2">
      <c r="A43" s="165"/>
      <c r="B43" s="147"/>
      <c r="C43" s="169" t="s">
        <v>70</v>
      </c>
      <c r="D43" s="170"/>
      <c r="E43" s="244" t="str">
        <f>IF(E32="一括徴収",E39+E42,"")</f>
        <v/>
      </c>
      <c r="F43" s="245"/>
      <c r="G43" s="24" t="s">
        <v>38</v>
      </c>
      <c r="H43" s="118" t="str">
        <f>IF(E32="一括徴収",IF(E43=0,"",IF(E27=E43,"","エラー：未徴収額と徴収予定額が違います")),"")</f>
        <v/>
      </c>
      <c r="I43" s="119"/>
    </row>
    <row r="44" spans="1:9" x14ac:dyDescent="0.2">
      <c r="A44" s="165"/>
      <c r="B44" s="148"/>
      <c r="C44" s="9"/>
      <c r="D44" s="9"/>
      <c r="E44" s="84"/>
      <c r="F44" s="9" t="s">
        <v>49</v>
      </c>
      <c r="G44" s="17"/>
      <c r="H44" s="8" t="str">
        <f>IF(E44="","",
IF(E44=12,"(1月10日の納期分です)","("&amp;E44+1&amp;"月10日の納期分です)"))</f>
        <v/>
      </c>
    </row>
    <row r="45" spans="1:9" x14ac:dyDescent="0.2">
      <c r="A45" s="165"/>
      <c r="B45" s="222" t="s">
        <v>54</v>
      </c>
      <c r="C45" s="27"/>
      <c r="D45" s="28" t="s">
        <v>31</v>
      </c>
      <c r="E45" s="182"/>
      <c r="F45" s="183"/>
      <c r="G45" s="184"/>
      <c r="H45" s="4"/>
    </row>
    <row r="46" spans="1:9" x14ac:dyDescent="0.2">
      <c r="A46" s="165"/>
      <c r="B46" s="223"/>
      <c r="C46" s="25"/>
      <c r="D46" s="38" t="s">
        <v>65</v>
      </c>
      <c r="E46" s="122"/>
      <c r="F46" s="123"/>
      <c r="G46" s="124"/>
      <c r="H46" s="8"/>
    </row>
    <row r="47" spans="1:9" s="1" customFormat="1" x14ac:dyDescent="0.2">
      <c r="A47" s="165"/>
      <c r="B47" s="223"/>
      <c r="C47" s="25"/>
      <c r="D47" s="38" t="str">
        <f>IF(E45="個人事業主","名称（氏名）","法人名")</f>
        <v>法人名</v>
      </c>
      <c r="E47" s="173"/>
      <c r="F47" s="124"/>
      <c r="G47" s="124"/>
    </row>
    <row r="48" spans="1:9" s="1" customFormat="1" x14ac:dyDescent="0.2">
      <c r="A48" s="165"/>
      <c r="B48" s="223"/>
      <c r="C48" s="25"/>
      <c r="D48" s="38" t="s">
        <v>104</v>
      </c>
      <c r="E48" s="179"/>
      <c r="F48" s="180"/>
      <c r="G48" s="181"/>
    </row>
    <row r="49" spans="1:8" ht="26.25" customHeight="1" x14ac:dyDescent="0.2">
      <c r="A49" s="165"/>
      <c r="B49" s="223"/>
      <c r="C49" s="25"/>
      <c r="D49" s="38" t="s">
        <v>9</v>
      </c>
      <c r="E49" s="174"/>
      <c r="F49" s="175"/>
      <c r="G49" s="175"/>
      <c r="H49" s="8"/>
    </row>
    <row r="50" spans="1:8" x14ac:dyDescent="0.2">
      <c r="A50" s="165"/>
      <c r="B50" s="223"/>
      <c r="C50" s="25"/>
      <c r="D50" s="26" t="str">
        <f>IF(E45="個人事業主","個人番号","法人番号")</f>
        <v>法人番号</v>
      </c>
      <c r="E50" s="195"/>
      <c r="F50" s="196"/>
      <c r="G50" s="197"/>
      <c r="H50" s="8"/>
    </row>
    <row r="51" spans="1:8" ht="27" customHeight="1" x14ac:dyDescent="0.2">
      <c r="A51" s="165"/>
      <c r="B51" s="223"/>
      <c r="C51" s="215" t="s">
        <v>59</v>
      </c>
      <c r="D51" s="163"/>
      <c r="E51" s="210"/>
      <c r="F51" s="211"/>
      <c r="G51" s="212"/>
      <c r="H51" s="8"/>
    </row>
    <row r="52" spans="1:8" s="1" customFormat="1" ht="13.2" customHeight="1" x14ac:dyDescent="0.2">
      <c r="A52" s="165"/>
      <c r="B52" s="223"/>
      <c r="C52" s="149" t="s">
        <v>121</v>
      </c>
      <c r="D52" s="185"/>
      <c r="E52" s="241"/>
      <c r="F52" s="242"/>
      <c r="G52" s="243"/>
      <c r="H52" s="8"/>
    </row>
    <row r="53" spans="1:8" x14ac:dyDescent="0.2">
      <c r="A53" s="165"/>
      <c r="B53" s="223"/>
      <c r="C53" s="216" t="s">
        <v>32</v>
      </c>
      <c r="D53" s="28" t="s">
        <v>0</v>
      </c>
      <c r="E53" s="182"/>
      <c r="F53" s="183"/>
      <c r="G53" s="184"/>
      <c r="H53" s="8"/>
    </row>
    <row r="54" spans="1:8" x14ac:dyDescent="0.2">
      <c r="A54" s="165"/>
      <c r="B54" s="223"/>
      <c r="C54" s="217"/>
      <c r="D54" s="26" t="s">
        <v>33</v>
      </c>
      <c r="E54" s="201"/>
      <c r="F54" s="202"/>
      <c r="G54" s="203"/>
      <c r="H54" s="8"/>
    </row>
    <row r="55" spans="1:8" x14ac:dyDescent="0.2">
      <c r="A55" s="165"/>
      <c r="B55" s="223"/>
      <c r="C55" s="218"/>
      <c r="D55" s="6" t="s">
        <v>34</v>
      </c>
      <c r="E55" s="204"/>
      <c r="F55" s="205"/>
      <c r="G55" s="206"/>
      <c r="H55" s="8"/>
    </row>
    <row r="56" spans="1:8" x14ac:dyDescent="0.2">
      <c r="A56" s="165"/>
      <c r="B56" s="223"/>
      <c r="C56" s="193" t="s">
        <v>55</v>
      </c>
      <c r="D56" s="194"/>
      <c r="E56" s="182" t="s">
        <v>130</v>
      </c>
      <c r="F56" s="183"/>
      <c r="G56" s="184"/>
      <c r="H56" s="8"/>
    </row>
    <row r="57" spans="1:8" x14ac:dyDescent="0.2">
      <c r="A57" s="165"/>
      <c r="B57" s="223"/>
      <c r="C57" s="9"/>
      <c r="D57" s="15" t="s">
        <v>56</v>
      </c>
      <c r="E57" s="84"/>
      <c r="F57" s="9" t="s">
        <v>30</v>
      </c>
      <c r="G57" s="14"/>
      <c r="H57" s="4" t="str">
        <f>IF(E57="","","("&amp;E57+1&amp;"月10日の納期分です)")</f>
        <v/>
      </c>
    </row>
    <row r="58" spans="1:8" s="1" customFormat="1" x14ac:dyDescent="0.2">
      <c r="A58" s="225"/>
      <c r="B58" s="223"/>
      <c r="C58" s="219" t="s">
        <v>123</v>
      </c>
      <c r="D58" s="110" t="s">
        <v>122</v>
      </c>
      <c r="E58" s="232"/>
      <c r="F58" s="233"/>
      <c r="G58" s="234"/>
      <c r="H58" s="8"/>
    </row>
    <row r="59" spans="1:8" s="1" customFormat="1" ht="26.4" x14ac:dyDescent="0.2">
      <c r="A59" s="225"/>
      <c r="B59" s="223"/>
      <c r="C59" s="220"/>
      <c r="D59" s="109" t="s">
        <v>124</v>
      </c>
      <c r="E59" s="226"/>
      <c r="F59" s="227"/>
      <c r="G59" s="228"/>
      <c r="H59" s="8"/>
    </row>
    <row r="60" spans="1:8" s="1" customFormat="1" x14ac:dyDescent="0.2">
      <c r="A60" s="225"/>
      <c r="B60" s="223"/>
      <c r="C60" s="220"/>
      <c r="D60" s="229" t="s">
        <v>117</v>
      </c>
      <c r="E60" s="230"/>
      <c r="F60" s="230"/>
      <c r="G60" s="231"/>
      <c r="H60" s="8"/>
    </row>
    <row r="61" spans="1:8" s="1" customFormat="1" x14ac:dyDescent="0.2">
      <c r="A61" s="225"/>
      <c r="B61" s="223"/>
      <c r="C61" s="220"/>
      <c r="D61" s="235" t="s">
        <v>115</v>
      </c>
      <c r="E61" s="236"/>
      <c r="F61" s="239" t="s">
        <v>130</v>
      </c>
      <c r="G61" s="234"/>
      <c r="H61" s="112" t="str">
        <f>IF(E58="","",("※新規事業所で、eLTAXで給与支払報告書を提出（他市町村宛も含む）した際の通知方法を選択してください。"))</f>
        <v/>
      </c>
    </row>
    <row r="62" spans="1:8" s="1" customFormat="1" x14ac:dyDescent="0.2">
      <c r="A62" s="225"/>
      <c r="B62" s="224"/>
      <c r="C62" s="221"/>
      <c r="D62" s="237" t="s">
        <v>116</v>
      </c>
      <c r="E62" s="238"/>
      <c r="F62" s="240" t="s">
        <v>130</v>
      </c>
      <c r="G62" s="228"/>
      <c r="H62" s="112" t="str">
        <f>IF(E58="","",("※給与支払報告書の提出時に希望された受取方法と異なる受取方法を選択することはできません。)"))</f>
        <v/>
      </c>
    </row>
    <row r="63" spans="1:8" s="1" customFormat="1" x14ac:dyDescent="0.2">
      <c r="A63" s="86"/>
      <c r="B63" s="107"/>
      <c r="C63" s="9"/>
      <c r="D63" s="15"/>
      <c r="E63" s="108"/>
      <c r="F63" s="8"/>
      <c r="G63" s="8"/>
      <c r="H63" s="8"/>
    </row>
    <row r="64" spans="1:8" x14ac:dyDescent="0.2">
      <c r="B64" s="72">
        <f>IF(E57&gt;=6,18-E57,6-E57)</f>
        <v>6</v>
      </c>
      <c r="C64" s="65" t="s">
        <v>95</v>
      </c>
      <c r="D64" s="34"/>
    </row>
    <row r="65" spans="2:8" x14ac:dyDescent="0.2">
      <c r="C65" s="69" t="s">
        <v>82</v>
      </c>
      <c r="D65" s="67">
        <f>IF(AND(E23=5500,E27=5500),IF(B64=12,5500,0),IF(B$64=12,E$27-SUM(D66:D76),IF(B$64&gt;12,ROUNDDOWN(E$27/B$64,-2),0)))</f>
        <v>0</v>
      </c>
    </row>
    <row r="66" spans="2:8" x14ac:dyDescent="0.2">
      <c r="C66" s="70" t="s">
        <v>83</v>
      </c>
      <c r="D66" s="68">
        <f>IF(AND(E23=5500,E27=5500),IF(B64=11,5500,0),IF(B$64=11,E$27-SUM(D67:D76,D65),IF(B$64&gt;11,ROUNDDOWN(E$27/B$64,-2),0)))</f>
        <v>0</v>
      </c>
    </row>
    <row r="67" spans="2:8" x14ac:dyDescent="0.2">
      <c r="C67" s="70" t="s">
        <v>84</v>
      </c>
      <c r="D67" s="68">
        <f>IF(AND(E23=5500,E27=5500),IF(B64=10,5500,0),IF(B$64=10,E$27-SUM(D68:D76,D65:D66),IF(B$64&gt;10,ROUNDDOWN(E$27/B$64,-2),0)))</f>
        <v>0</v>
      </c>
    </row>
    <row r="68" spans="2:8" x14ac:dyDescent="0.2">
      <c r="C68" s="70" t="s">
        <v>85</v>
      </c>
      <c r="D68" s="68">
        <f>IF(AND(E23=5500,E27=5500),IF(B64=9,5500,0),IF(B$64=9,E$27-SUM(D69:D76,D65:D67),IF(B$64&gt;9,ROUNDDOWN(E$27/B$64,-2),0)))</f>
        <v>0</v>
      </c>
    </row>
    <row r="69" spans="2:8" x14ac:dyDescent="0.2">
      <c r="C69" s="70" t="s">
        <v>86</v>
      </c>
      <c r="D69" s="68">
        <f>IF(AND(E23=5500,E27=5500),IF(B64=8,5500,0),IF(B$64=8,E$27-SUM(D70:D76,D65:D68),IF(B$64&gt;8,ROUNDDOWN(E$27/B$64,-2),0)))</f>
        <v>0</v>
      </c>
    </row>
    <row r="70" spans="2:8" x14ac:dyDescent="0.2">
      <c r="C70" s="70" t="s">
        <v>87</v>
      </c>
      <c r="D70" s="68">
        <f>IF(AND(E23=5500,E27=5500),IF(B64=7,5500,0),IF(B$64=7,E$27-SUM(D71:D76,D65:D69),IF(B$64&gt;7,ROUNDDOWN(E$27/B$64,-2),0)))</f>
        <v>0</v>
      </c>
    </row>
    <row r="71" spans="2:8" x14ac:dyDescent="0.2">
      <c r="C71" s="70" t="s">
        <v>88</v>
      </c>
      <c r="D71" s="68" t="e">
        <f>IF(AND(E23=5500,E27=5500),IF(B64=6,5500,0),IF(B$64=6,E$27-SUM(D72:D76,D65:D70),IF(B$64&gt;6,ROUNDDOWN(E$27/B$64,-2),0)))</f>
        <v>#VALUE!</v>
      </c>
    </row>
    <row r="72" spans="2:8" x14ac:dyDescent="0.2">
      <c r="C72" s="70" t="s">
        <v>89</v>
      </c>
      <c r="D72" s="68" t="e">
        <f>IF(AND(E23=5500,E27=5500),IF(B64=5,5500,0),IF(B$64=5,E$27-SUM(D73:D76,D65:D71),IF(B$64&gt;5,ROUNDDOWN(E$27/B$64,-2),0)))</f>
        <v>#VALUE!</v>
      </c>
    </row>
    <row r="73" spans="2:8" x14ac:dyDescent="0.2">
      <c r="C73" s="70" t="s">
        <v>90</v>
      </c>
      <c r="D73" s="68" t="e">
        <f>IF(AND(E23=5500,E27=5500),IF(B64=4,5500,0),IF(B$64=4,E$27-SUM(D74:D76,D65:D72),IF(B$64&gt;4,ROUNDDOWN(E$27/B$64,-2),0)))</f>
        <v>#VALUE!</v>
      </c>
    </row>
    <row r="74" spans="2:8" x14ac:dyDescent="0.2">
      <c r="C74" s="70" t="s">
        <v>91</v>
      </c>
      <c r="D74" s="68" t="e">
        <f>IF(AND(E23=5500,E27=5500),IF(B64=3,5500,0),IF(B$64=3,E$27-SUM(D75:D76,D65:D73),IF(B$64&gt;3,ROUNDDOWN(E$27/B$64,-2),0)))</f>
        <v>#VALUE!</v>
      </c>
    </row>
    <row r="75" spans="2:8" x14ac:dyDescent="0.2">
      <c r="C75" s="70" t="s">
        <v>92</v>
      </c>
      <c r="D75" s="68" t="e">
        <f>IF(AND(E23=5500,E27=5500),IF(B64=2,5500,0),IF(B$64=2,E$27-SUM(D76,D65:D74),IF(B$64&gt;2,ROUNDDOWN(E$27/B$64,-2),0)))</f>
        <v>#VALUE!</v>
      </c>
    </row>
    <row r="76" spans="2:8" x14ac:dyDescent="0.2">
      <c r="C76" s="71" t="s">
        <v>93</v>
      </c>
      <c r="D76" s="66" t="e">
        <f>IF(AND(E23=5500,E27=5500),IF(B64=1,5500,0),IF(B$64=1,E$27-SUM(D65:D75),IF(B$64&gt;1,ROUNDDOWN(E$27/B$64,-2),0)))</f>
        <v>#VALUE!</v>
      </c>
    </row>
    <row r="78" spans="2:8" ht="16.2" x14ac:dyDescent="0.2">
      <c r="B78" s="117" t="s">
        <v>81</v>
      </c>
      <c r="C78" s="117"/>
      <c r="D78" s="117"/>
      <c r="E78" s="117"/>
      <c r="F78" s="117"/>
      <c r="G78" s="117"/>
      <c r="H78" s="1"/>
    </row>
  </sheetData>
  <mergeCells count="77">
    <mergeCell ref="C58:C62"/>
    <mergeCell ref="B45:B62"/>
    <mergeCell ref="A34:A62"/>
    <mergeCell ref="E59:G59"/>
    <mergeCell ref="D60:G60"/>
    <mergeCell ref="E58:G58"/>
    <mergeCell ref="D61:E61"/>
    <mergeCell ref="D62:E62"/>
    <mergeCell ref="F61:G61"/>
    <mergeCell ref="F62:G62"/>
    <mergeCell ref="E52:G52"/>
    <mergeCell ref="E56:G56"/>
    <mergeCell ref="E47:G47"/>
    <mergeCell ref="E54:G54"/>
    <mergeCell ref="E55:G55"/>
    <mergeCell ref="E43:F43"/>
    <mergeCell ref="C56:D56"/>
    <mergeCell ref="E6:G6"/>
    <mergeCell ref="E10:G10"/>
    <mergeCell ref="E11:G11"/>
    <mergeCell ref="E12:G12"/>
    <mergeCell ref="E13:G13"/>
    <mergeCell ref="E14:G14"/>
    <mergeCell ref="E30:G30"/>
    <mergeCell ref="E32:G32"/>
    <mergeCell ref="E50:G50"/>
    <mergeCell ref="E51:G51"/>
    <mergeCell ref="E53:G53"/>
    <mergeCell ref="C11:D11"/>
    <mergeCell ref="C51:D51"/>
    <mergeCell ref="C53:C55"/>
    <mergeCell ref="C43:D43"/>
    <mergeCell ref="C52:D52"/>
    <mergeCell ref="E9:G9"/>
    <mergeCell ref="C12:C14"/>
    <mergeCell ref="D24:D26"/>
    <mergeCell ref="C32:D32"/>
    <mergeCell ref="E39:F39"/>
    <mergeCell ref="E49:G49"/>
    <mergeCell ref="E38:F38"/>
    <mergeCell ref="E36:G36"/>
    <mergeCell ref="E8:G8"/>
    <mergeCell ref="E29:F29"/>
    <mergeCell ref="E45:G45"/>
    <mergeCell ref="E48:G48"/>
    <mergeCell ref="B34:B35"/>
    <mergeCell ref="B36:B44"/>
    <mergeCell ref="A6:A32"/>
    <mergeCell ref="C35:D35"/>
    <mergeCell ref="E35:G35"/>
    <mergeCell ref="E31:G31"/>
    <mergeCell ref="E34:G34"/>
    <mergeCell ref="C34:D34"/>
    <mergeCell ref="C31:D31"/>
    <mergeCell ref="B15:B22"/>
    <mergeCell ref="C21:D21"/>
    <mergeCell ref="B6:B14"/>
    <mergeCell ref="D17:D20"/>
    <mergeCell ref="B23:B32"/>
    <mergeCell ref="C28:D29"/>
    <mergeCell ref="E7:G7"/>
    <mergeCell ref="H40:I40"/>
    <mergeCell ref="B78:G78"/>
    <mergeCell ref="H43:I43"/>
    <mergeCell ref="E16:F16"/>
    <mergeCell ref="E15:F15"/>
    <mergeCell ref="E46:G46"/>
    <mergeCell ref="E41:F41"/>
    <mergeCell ref="E42:F42"/>
    <mergeCell ref="H36:I38"/>
    <mergeCell ref="H34:I35"/>
    <mergeCell ref="E21:G21"/>
    <mergeCell ref="E22:G22"/>
    <mergeCell ref="E23:F23"/>
    <mergeCell ref="C37:D38"/>
    <mergeCell ref="C40:D41"/>
    <mergeCell ref="E27:F27"/>
  </mergeCells>
  <phoneticPr fontId="1"/>
  <conditionalFormatting sqref="B34:G35">
    <cfRule type="expression" dxfId="14" priority="2">
      <formula>$E$32="特別徴収継続"</formula>
    </cfRule>
    <cfRule type="expression" dxfId="13" priority="8">
      <formula>$E$32="一括徴収"</formula>
    </cfRule>
  </conditionalFormatting>
  <conditionalFormatting sqref="E31:G31">
    <cfRule type="expression" dxfId="12" priority="3">
      <formula>$E$30="7.その他"</formula>
    </cfRule>
  </conditionalFormatting>
  <conditionalFormatting sqref="E35:G35">
    <cfRule type="expression" dxfId="11" priority="9">
      <formula>$E$34="③その他の理由"</formula>
    </cfRule>
  </conditionalFormatting>
  <conditionalFormatting sqref="B36:G37 B39:G40 B38 E38:G38 B42:G42 B41 E41:G41 B44:G44 B43:C43 G43 E43">
    <cfRule type="expression" dxfId="10" priority="6">
      <formula>$E$32="特別徴収継続"</formula>
    </cfRule>
    <cfRule type="expression" dxfId="9" priority="7">
      <formula>$E$32="普通徴収"</formula>
    </cfRule>
  </conditionalFormatting>
  <conditionalFormatting sqref="H40">
    <cfRule type="expression" dxfId="8" priority="1">
      <formula>$E$32="一括徴収"</formula>
    </cfRule>
  </conditionalFormatting>
  <conditionalFormatting sqref="B45:F45 B47:G47 B46:E46 C64:D76 B49:G50 B48:E48 B53:G57 B51:E51 B52:C52 E52 B63:G63 C58:E58 D59:E59 D60:D62 F61:F62">
    <cfRule type="expression" dxfId="7" priority="4">
      <formula>$E$32="一括徴収"</formula>
    </cfRule>
    <cfRule type="expression" dxfId="6" priority="5">
      <formula>$E$32="普通徴収"</formula>
    </cfRule>
  </conditionalFormatting>
  <dataValidations count="24">
    <dataValidation allowBlank="1" showInputMessage="1" showErrorMessage="1" prompt="大野城市から付与されている９はじまり７桁の番号_x000a_無い、または分からない場合は「新規」と入力" sqref="E11:F11" xr:uid="{00000000-0002-0000-0000-000000000000}"/>
    <dataValidation allowBlank="1" showInputMessage="1" showErrorMessage="1" prompt="市県民税は1月1日時点でお住まいの市町村で課税されるため、届出もその市町村へしていただく必要があります。" sqref="E21:G21" xr:uid="{00000000-0002-0000-0000-000001000000}"/>
    <dataValidation allowBlank="1" showInputMessage="1" showErrorMessage="1" prompt="上記と現住所が違う場合は入力してください" sqref="E22:G22" xr:uid="{00000000-0002-0000-0000-000002000000}"/>
    <dataValidation imeMode="disabled" allowBlank="1" showInputMessage="1" showErrorMessage="1" prompt="事業所が個人の代わりに払った月を入力してください_x000a_特別徴収は通常６月始まりの５月終わりになります" sqref="E24" xr:uid="{00000000-0002-0000-0000-000003000000}"/>
    <dataValidation imeMode="disabled" allowBlank="1" showInputMessage="1" showErrorMessage="1" prompt="事業所が個人の代わりに払った(払う予定の)月を入力してください_x000a_必ずしも退職する月である必要はありません" sqref="E25" xr:uid="{00000000-0002-0000-0000-000004000000}"/>
    <dataValidation type="list" allowBlank="1" showInputMessage="1" showErrorMessage="1" sqref="E17" xr:uid="{00000000-0002-0000-0000-000005000000}">
      <formula1>"昭和,平成"</formula1>
    </dataValidation>
    <dataValidation imeMode="disabled" allowBlank="1" showInputMessage="1" showErrorMessage="1" prompt="大野城市から送付されている税額決定通知でご確認ください" sqref="E23:F23" xr:uid="{00000000-0002-0000-0000-000006000000}"/>
    <dataValidation allowBlank="1" showInputMessage="1" showErrorMessage="1" prompt="○/○の形式で入力してください_x000a_入力例：12/4" sqref="E29 F28 E38 F40 E41" xr:uid="{00000000-0002-0000-0000-000007000000}"/>
    <dataValidation imeMode="fullKatakana" allowBlank="1" showInputMessage="1" showErrorMessage="1" sqref="E15 G16" xr:uid="{00000000-0002-0000-0000-000008000000}"/>
    <dataValidation imeMode="hiragana" allowBlank="1" showInputMessage="1" showErrorMessage="1" sqref="E12:G12 E16 G15" xr:uid="{00000000-0002-0000-0000-000009000000}"/>
    <dataValidation imeMode="disabled" allowBlank="1" showInputMessage="1" showErrorMessage="1" prompt="大野城市から内容についての問い合わせをする時の連絡先" sqref="E14:G14 E55:G55" xr:uid="{00000000-0002-0000-0000-00000A000000}"/>
    <dataValidation imeMode="disabled" allowBlank="1" showInputMessage="1" showErrorMessage="1" sqref="E18:E20 E26 E57:E59 E63" xr:uid="{00000000-0002-0000-0000-00000B000000}"/>
    <dataValidation type="list" allowBlank="1" showInputMessage="1" showErrorMessage="1" sqref="E36:G36" xr:uid="{00000000-0002-0000-0000-00000C000000}">
      <formula1>",　,①異動が12月31日以前で、申出があったため,②異動が1月1日以後で、特別徴収の継続の希望がないため"</formula1>
    </dataValidation>
    <dataValidation type="list" allowBlank="1" showInputMessage="1" showErrorMessage="1" sqref="E34:G34" xr:uid="{00000000-0002-0000-0000-00000D000000}">
      <formula1>",　,①異動が12月31日以前で、一括徴収の希望がないため,②5月31日までに支払うべき給与もしくは退職手当がないため、又は未徴収税額より少ないため,③その他の理由"</formula1>
    </dataValidation>
    <dataValidation type="list" allowBlank="1" showInputMessage="1" showErrorMessage="1" prompt="育休や産休は「3.休職」でＯＫです" sqref="E30:G30" xr:uid="{00000000-0002-0000-0000-00000E000000}">
      <formula1>",　,1.退職,2.転勤,3.休職,4.長期欠勤,5.死亡,6.会社解散,7.その他"</formula1>
    </dataValidation>
    <dataValidation type="list" allowBlank="1" showInputMessage="1" showErrorMessage="1" prompt="個人で納付する場合は「普通徴収」_x000a_退職金等でまとめて納付する場合は「一括徴収」_x000a_別の会社で特別徴収を続ける場合は「特別徴収継続」_x000a_を選択してください。" sqref="E32:G32" xr:uid="{00000000-0002-0000-0000-00000F000000}">
      <formula1>",　,普通徴収,一括徴収,特別徴収継続"</formula1>
    </dataValidation>
    <dataValidation type="list" allowBlank="1" showInputMessage="1" showErrorMessage="1" sqref="E56:G56" xr:uid="{00000000-0002-0000-0000-000010000000}">
      <formula1>"　,送付希望,不要"</formula1>
    </dataValidation>
    <dataValidation type="list" allowBlank="1" showInputMessage="1" showErrorMessage="1" sqref="E6:G6 E45:F45" xr:uid="{00000000-0002-0000-0000-000011000000}">
      <formula1>"　,法人,個人事業主"</formula1>
    </dataValidation>
    <dataValidation type="list" allowBlank="1" showInputMessage="1" showErrorMessage="1" sqref="G28 G37 G40" xr:uid="{00000000-0002-0000-0000-000012000000}">
      <formula1>"　,令和,平成"</formula1>
    </dataValidation>
    <dataValidation allowBlank="1" showInputMessage="1" showErrorMessage="1" prompt="入力例：_x000a_816-8510_x000a_" sqref="E8:G8" xr:uid="{00000000-0002-0000-0000-000013000000}"/>
    <dataValidation allowBlank="1" showInputMessage="1" showErrorMessage="1" prompt="入力例：_x000a_816-8510" sqref="E48:G48" xr:uid="{00000000-0002-0000-0000-000014000000}"/>
    <dataValidation allowBlank="1" showInputMessage="1" showErrorMessage="1" prompt="大野城市から付与されている９はじまり７桁の番号_x000a_もしくは８はじまり８桁の番号_x000a_ない、または分からない場合は「新規」と入力" sqref="E51" xr:uid="{EC05414C-29B5-4C31-B5A7-548FAAB49301}"/>
    <dataValidation type="list" imeMode="disabled" allowBlank="1" showInputMessage="1" showErrorMessage="1" sqref="F61:G61 F62:G62" xr:uid="{9CF6984F-0A59-4373-A071-CEE6942B4BD0}">
      <formula1>"　,電子データ,書面"</formula1>
    </dataValidation>
    <dataValidation allowBlank="1" showErrorMessage="1" prompt="大野城市から付与されている９はじまり７桁の番号_x000a_もしくは８はじまり８桁の番号_x000a_ない、または分からない場合は「新規」と入力" sqref="E52:G52" xr:uid="{6C5B6122-8870-4401-A3F6-74A4868FF14B}"/>
  </dataValidations>
  <hyperlinks>
    <hyperlink ref="B78:G78" location="印刷用!A1" display="入力が終わったら、こちらから印刷してください" xr:uid="{00000000-0004-0000-0000-000000000000}"/>
  </hyperlinks>
  <pageMargins left="0.7" right="0.7" top="0.75" bottom="0.75" header="0.3" footer="0.3"/>
  <pageSetup paperSize="9" orientation="portrait" r:id="rId1"/>
  <rowBreaks count="1" manualBreakCount="1">
    <brk id="44" max="7"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B1:Q38"/>
  <sheetViews>
    <sheetView zoomScaleNormal="100" workbookViewId="0">
      <selection activeCell="R18" sqref="R18"/>
    </sheetView>
  </sheetViews>
  <sheetFormatPr defaultColWidth="9" defaultRowHeight="12" x14ac:dyDescent="0.2"/>
  <cols>
    <col min="1" max="1" width="2.77734375" style="43" customWidth="1"/>
    <col min="2" max="2" width="3.77734375" style="43" customWidth="1"/>
    <col min="3" max="3" width="10.77734375" style="43" customWidth="1"/>
    <col min="4" max="4" width="13.33203125" style="43" customWidth="1"/>
    <col min="5" max="5" width="5.77734375" style="43" customWidth="1"/>
    <col min="6" max="6" width="8.77734375" style="43" customWidth="1"/>
    <col min="7" max="7" width="7.21875" style="43" customWidth="1"/>
    <col min="8" max="14" width="11.77734375" style="43" customWidth="1"/>
    <col min="15" max="15" width="2.77734375" style="43" customWidth="1"/>
    <col min="16" max="16384" width="9" style="43"/>
  </cols>
  <sheetData>
    <row r="1" spans="2:14" ht="6.75" customHeight="1" x14ac:dyDescent="0.2">
      <c r="C1" s="306" t="s">
        <v>79</v>
      </c>
      <c r="D1" s="306"/>
    </row>
    <row r="2" spans="2:14" ht="12" customHeight="1" x14ac:dyDescent="0.2">
      <c r="C2" s="306"/>
      <c r="D2" s="306"/>
      <c r="E2" s="308" t="s">
        <v>78</v>
      </c>
      <c r="F2" s="308"/>
      <c r="G2" s="308"/>
      <c r="H2" s="308"/>
      <c r="I2" s="308"/>
      <c r="J2" s="309"/>
      <c r="K2" s="265" t="s">
        <v>77</v>
      </c>
      <c r="L2" s="277"/>
      <c r="M2" s="277"/>
      <c r="N2" s="277"/>
    </row>
    <row r="3" spans="2:14" ht="12" customHeight="1" x14ac:dyDescent="0.2">
      <c r="B3" s="63"/>
      <c r="C3" s="307" t="s">
        <v>80</v>
      </c>
      <c r="D3" s="307"/>
      <c r="E3" s="308"/>
      <c r="F3" s="308"/>
      <c r="G3" s="308"/>
      <c r="H3" s="308"/>
      <c r="I3" s="308"/>
      <c r="J3" s="309"/>
      <c r="K3" s="265"/>
      <c r="L3" s="277"/>
      <c r="M3" s="277"/>
      <c r="N3" s="277"/>
    </row>
    <row r="4" spans="2:14" x14ac:dyDescent="0.2">
      <c r="C4" s="307"/>
      <c r="D4" s="307"/>
      <c r="K4" s="265"/>
      <c r="L4" s="277"/>
      <c r="M4" s="277"/>
      <c r="N4" s="277"/>
    </row>
    <row r="5" spans="2:14" x14ac:dyDescent="0.2">
      <c r="I5" s="265" t="s">
        <v>75</v>
      </c>
      <c r="J5" s="47" t="s">
        <v>72</v>
      </c>
      <c r="K5" s="56"/>
      <c r="L5" s="265" t="s">
        <v>76</v>
      </c>
      <c r="M5" s="47" t="s">
        <v>72</v>
      </c>
      <c r="N5" s="56"/>
    </row>
    <row r="6" spans="2:14" x14ac:dyDescent="0.2">
      <c r="I6" s="265"/>
      <c r="J6" s="47" t="s">
        <v>73</v>
      </c>
      <c r="K6" s="56"/>
      <c r="L6" s="265"/>
      <c r="M6" s="47" t="s">
        <v>73</v>
      </c>
      <c r="N6" s="56"/>
    </row>
    <row r="7" spans="2:14" x14ac:dyDescent="0.2">
      <c r="I7" s="265"/>
      <c r="J7" s="47" t="s">
        <v>74</v>
      </c>
      <c r="K7" s="56"/>
      <c r="L7" s="265"/>
      <c r="M7" s="47" t="s">
        <v>74</v>
      </c>
      <c r="N7" s="56"/>
    </row>
    <row r="8" spans="2:14" ht="24" customHeight="1" x14ac:dyDescent="0.15">
      <c r="B8" s="285" t="s">
        <v>107</v>
      </c>
      <c r="C8" s="286"/>
      <c r="D8" s="286"/>
      <c r="E8" s="303" t="s">
        <v>62</v>
      </c>
      <c r="F8" s="49" t="s">
        <v>7</v>
      </c>
      <c r="G8" s="257">
        <f>入力フォーム!E7</f>
        <v>0</v>
      </c>
      <c r="H8" s="258"/>
      <c r="I8" s="258"/>
      <c r="J8" s="258"/>
      <c r="K8" s="259"/>
      <c r="L8" s="59" t="s">
        <v>63</v>
      </c>
      <c r="M8" s="310">
        <f>入力フォーム!E11</f>
        <v>0</v>
      </c>
      <c r="N8" s="311"/>
    </row>
    <row r="9" spans="2:14" ht="18" customHeight="1" x14ac:dyDescent="0.2">
      <c r="B9" s="286"/>
      <c r="C9" s="286"/>
      <c r="D9" s="286"/>
      <c r="E9" s="294"/>
      <c r="F9" s="50" t="s">
        <v>8</v>
      </c>
      <c r="G9" s="260"/>
      <c r="H9" s="261"/>
      <c r="I9" s="261"/>
      <c r="J9" s="261"/>
      <c r="K9" s="262"/>
      <c r="L9" s="60" t="s">
        <v>21</v>
      </c>
      <c r="M9" s="295" t="str">
        <f>IF(入力フォーム!E6="個人事業主",入力フォーム!E10,"")</f>
        <v/>
      </c>
      <c r="N9" s="312"/>
    </row>
    <row r="10" spans="2:14" ht="15" customHeight="1" x14ac:dyDescent="0.2">
      <c r="B10" s="286"/>
      <c r="C10" s="286"/>
      <c r="D10" s="286"/>
      <c r="E10" s="294"/>
      <c r="F10" s="265" t="s">
        <v>9</v>
      </c>
      <c r="G10" s="292" t="str">
        <f>"〒"&amp;入力フォーム!E8</f>
        <v>〒</v>
      </c>
      <c r="H10" s="292"/>
      <c r="I10" s="292"/>
      <c r="J10" s="292"/>
      <c r="K10" s="292"/>
      <c r="L10" s="302" t="s">
        <v>20</v>
      </c>
      <c r="M10" s="302"/>
      <c r="N10" s="302"/>
    </row>
    <row r="11" spans="2:14" ht="18" customHeight="1" x14ac:dyDescent="0.2">
      <c r="B11" s="286"/>
      <c r="C11" s="286"/>
      <c r="D11" s="286"/>
      <c r="E11" s="294"/>
      <c r="F11" s="265"/>
      <c r="G11" s="293">
        <f>入力フォーム!E9</f>
        <v>0</v>
      </c>
      <c r="H11" s="293"/>
      <c r="I11" s="293"/>
      <c r="J11" s="293"/>
      <c r="K11" s="293"/>
      <c r="L11" s="323" t="str">
        <f>"担当部署　　"&amp;入力フォーム!E13</f>
        <v>担当部署　　</v>
      </c>
      <c r="M11" s="297"/>
      <c r="N11" s="298"/>
    </row>
    <row r="12" spans="2:14" ht="18" customHeight="1" x14ac:dyDescent="0.2">
      <c r="B12" s="287"/>
      <c r="C12" s="287"/>
      <c r="D12" s="287"/>
      <c r="E12" s="294"/>
      <c r="F12" s="265"/>
      <c r="G12" s="277"/>
      <c r="H12" s="277"/>
      <c r="I12" s="277"/>
      <c r="J12" s="277"/>
      <c r="K12" s="277"/>
      <c r="L12" s="324" t="str">
        <f>"氏名　　　　"&amp;入力フォーム!E12</f>
        <v>氏名　　　　</v>
      </c>
      <c r="M12" s="325"/>
      <c r="N12" s="326"/>
    </row>
    <row r="13" spans="2:14" ht="20.25" customHeight="1" x14ac:dyDescent="0.2">
      <c r="B13" s="288">
        <f ca="1">TODAY()</f>
        <v>45426</v>
      </c>
      <c r="C13" s="289"/>
      <c r="D13" s="290"/>
      <c r="E13" s="294"/>
      <c r="F13" s="48" t="s">
        <v>10</v>
      </c>
      <c r="G13" s="265" t="str">
        <f>IF(入力フォーム!E6="法人",入力フォーム!E10,"")</f>
        <v/>
      </c>
      <c r="H13" s="265"/>
      <c r="I13" s="265"/>
      <c r="J13" s="304" t="s">
        <v>26</v>
      </c>
      <c r="K13" s="304"/>
      <c r="L13" s="277" t="str">
        <f>"TEL　　　　"&amp;入力フォーム!E14</f>
        <v>TEL　　　　</v>
      </c>
      <c r="M13" s="277"/>
      <c r="N13" s="277"/>
    </row>
    <row r="15" spans="2:14" ht="15" customHeight="1" x14ac:dyDescent="0.2">
      <c r="B15" s="294" t="s">
        <v>5</v>
      </c>
      <c r="C15" s="51" t="s">
        <v>2</v>
      </c>
      <c r="D15" s="292">
        <f>入力フォーム!E15</f>
        <v>0</v>
      </c>
      <c r="E15" s="292"/>
      <c r="F15" s="292"/>
      <c r="G15" s="45" t="s">
        <v>11</v>
      </c>
      <c r="H15" s="42" t="s">
        <v>12</v>
      </c>
      <c r="I15" s="42" t="s">
        <v>17</v>
      </c>
      <c r="J15" s="42" t="s">
        <v>23</v>
      </c>
      <c r="K15" s="265" t="s">
        <v>16</v>
      </c>
      <c r="L15" s="299" t="s">
        <v>18</v>
      </c>
      <c r="M15" s="313" t="s">
        <v>19</v>
      </c>
      <c r="N15" s="314"/>
    </row>
    <row r="16" spans="2:14" ht="17.25" customHeight="1" x14ac:dyDescent="0.2">
      <c r="B16" s="294"/>
      <c r="C16" s="52" t="s">
        <v>0</v>
      </c>
      <c r="D16" s="293">
        <f>入力フォーム!E16</f>
        <v>0</v>
      </c>
      <c r="E16" s="293"/>
      <c r="F16" s="293"/>
      <c r="G16" s="293" t="str">
        <f>IF(入力フォーム!G16="","",入力フォーム!G16)</f>
        <v/>
      </c>
      <c r="H16" s="48" t="s">
        <v>13</v>
      </c>
      <c r="I16" s="47" t="s">
        <v>14</v>
      </c>
      <c r="J16" s="47" t="s">
        <v>15</v>
      </c>
      <c r="K16" s="265"/>
      <c r="L16" s="299"/>
      <c r="M16" s="315"/>
      <c r="N16" s="316"/>
    </row>
    <row r="17" spans="2:17" ht="24" customHeight="1" x14ac:dyDescent="0.2">
      <c r="B17" s="294"/>
      <c r="C17" s="47" t="s">
        <v>1</v>
      </c>
      <c r="D17" s="277" t="str">
        <f>入力フォーム!E17&amp;入力フォーム!E18&amp;"年"&amp;入力フォーム!E19&amp;"月"&amp;入力フォーム!E20&amp;"日"</f>
        <v>年月日</v>
      </c>
      <c r="E17" s="277"/>
      <c r="F17" s="277"/>
      <c r="G17" s="277"/>
      <c r="H17" s="291">
        <f>入力フォーム!E23</f>
        <v>0</v>
      </c>
      <c r="I17" s="54" t="str">
        <f>入力フォーム!E24&amp;入力フォーム!F24</f>
        <v>月分から</v>
      </c>
      <c r="J17" s="255" t="str">
        <f>IF(入力フォーム!E25=12,1,入力フォーム!E25+1)&amp;"月分以降"</f>
        <v>1月分以降</v>
      </c>
      <c r="K17" s="301" t="str">
        <f>入力フォーム!G28&amp;入力フォーム!E28&amp;入力フォーム!F28&amp;"
"&amp;TEXT(入力フォーム!E29,"m月d日")</f>
        <v>令和年
1月0日</v>
      </c>
      <c r="L17" s="300">
        <f>IF(入力フォーム!E30="7.その他",入力フォーム!E30&amp;"
("&amp;入力フォーム!E31&amp;")",入力フォーム!E30)</f>
        <v>0</v>
      </c>
      <c r="M17" s="317" t="str">
        <f>入力フォーム!E32</f>
        <v>　</v>
      </c>
      <c r="N17" s="318"/>
      <c r="Q17" s="111"/>
    </row>
    <row r="18" spans="2:17" ht="26.25" customHeight="1" x14ac:dyDescent="0.2">
      <c r="B18" s="294"/>
      <c r="C18" s="46" t="s">
        <v>3</v>
      </c>
      <c r="D18" s="272">
        <f>入力フォーム!E21</f>
        <v>0</v>
      </c>
      <c r="E18" s="272"/>
      <c r="F18" s="272"/>
      <c r="G18" s="272"/>
      <c r="H18" s="291"/>
      <c r="I18" s="55" t="str">
        <f>入力フォーム!E25&amp;入力フォーム!F25</f>
        <v>月分まで</v>
      </c>
      <c r="J18" s="256"/>
      <c r="K18" s="301"/>
      <c r="L18" s="300"/>
      <c r="M18" s="319"/>
      <c r="N18" s="320"/>
    </row>
    <row r="19" spans="2:17" ht="24" x14ac:dyDescent="0.2">
      <c r="B19" s="294"/>
      <c r="C19" s="46" t="s">
        <v>4</v>
      </c>
      <c r="D19" s="272" t="str">
        <f>IF(入力フォーム!E22="","",入力フォーム!E22)</f>
        <v/>
      </c>
      <c r="E19" s="272"/>
      <c r="F19" s="272"/>
      <c r="G19" s="272"/>
      <c r="H19" s="291"/>
      <c r="I19" s="53">
        <f>入力フォーム!E26</f>
        <v>0</v>
      </c>
      <c r="J19" s="53" t="str">
        <f>入力フォーム!E27</f>
        <v/>
      </c>
      <c r="K19" s="301"/>
      <c r="L19" s="300"/>
      <c r="M19" s="321"/>
      <c r="N19" s="322"/>
    </row>
    <row r="20" spans="2:17" x14ac:dyDescent="0.2">
      <c r="B20" s="104"/>
      <c r="C20" s="99"/>
      <c r="D20" s="99"/>
      <c r="E20" s="99"/>
      <c r="F20" s="99"/>
      <c r="G20" s="99"/>
      <c r="H20" s="100"/>
      <c r="I20" s="100"/>
      <c r="J20" s="100"/>
      <c r="K20" s="101"/>
      <c r="L20" s="102"/>
      <c r="M20" s="103"/>
      <c r="N20" s="103"/>
    </row>
    <row r="21" spans="2:17" ht="18" x14ac:dyDescent="0.2">
      <c r="B21" s="269" t="s">
        <v>111</v>
      </c>
      <c r="C21" s="114" t="s">
        <v>109</v>
      </c>
      <c r="D21" s="327">
        <f>入力フォーム!E51</f>
        <v>0</v>
      </c>
      <c r="E21" s="252"/>
      <c r="F21" s="60" t="str">
        <f>IF(入力フォーム!E45="個人事業主","個人番号","法人番号")</f>
        <v>法人番号</v>
      </c>
      <c r="G21" s="334">
        <f>入力フォーム!E50</f>
        <v>0</v>
      </c>
      <c r="H21" s="335"/>
      <c r="I21" s="336"/>
      <c r="J21" s="263" t="s">
        <v>119</v>
      </c>
      <c r="K21" s="348"/>
      <c r="L21" s="89" t="s">
        <v>120</v>
      </c>
      <c r="M21" s="90"/>
      <c r="N21" s="91"/>
    </row>
    <row r="22" spans="2:17" ht="13.2" x14ac:dyDescent="0.2">
      <c r="B22" s="270"/>
      <c r="C22" s="265" t="s">
        <v>110</v>
      </c>
      <c r="D22" s="342" t="str">
        <f>"〒"&amp;入力フォーム!E48</f>
        <v>〒</v>
      </c>
      <c r="E22" s="343"/>
      <c r="F22" s="343"/>
      <c r="G22" s="343"/>
      <c r="H22" s="343"/>
      <c r="I22" s="343"/>
      <c r="J22" s="281" t="s">
        <v>125</v>
      </c>
      <c r="K22" s="282"/>
      <c r="L22" s="88" t="s">
        <v>129</v>
      </c>
      <c r="M22" s="113" t="str">
        <f>IF(入力フォーム!E32="特別徴収継続",入力フォーム!E27,"")</f>
        <v/>
      </c>
      <c r="N22" s="97" t="s">
        <v>29</v>
      </c>
    </row>
    <row r="23" spans="2:17" ht="13.2" x14ac:dyDescent="0.2">
      <c r="B23" s="270"/>
      <c r="C23" s="280"/>
      <c r="D23" s="340">
        <f>入力フォーム!E49</f>
        <v>0</v>
      </c>
      <c r="E23" s="341"/>
      <c r="F23" s="341"/>
      <c r="G23" s="341"/>
      <c r="H23" s="341"/>
      <c r="I23" s="341"/>
      <c r="J23" s="283">
        <f>入力フォーム!E54</f>
        <v>0</v>
      </c>
      <c r="K23" s="284"/>
      <c r="L23" s="96" t="str">
        <f>IF(入力フォーム!E57=0,"",入力フォーム!E57)</f>
        <v/>
      </c>
      <c r="M23" s="97" t="s">
        <v>126</v>
      </c>
      <c r="N23" s="97"/>
    </row>
    <row r="24" spans="2:17" ht="13.2" x14ac:dyDescent="0.2">
      <c r="B24" s="270"/>
      <c r="C24" s="280"/>
      <c r="D24" s="254"/>
      <c r="E24" s="227"/>
      <c r="F24" s="227"/>
      <c r="G24" s="227"/>
      <c r="H24" s="227"/>
      <c r="I24" s="227"/>
      <c r="J24" s="251" t="str">
        <f>"氏名　"&amp;入力フォーム!E53</f>
        <v>氏名　</v>
      </c>
      <c r="K24" s="349"/>
      <c r="L24" s="92" t="s">
        <v>127</v>
      </c>
      <c r="M24" s="93"/>
      <c r="N24" s="94"/>
    </row>
    <row r="25" spans="2:17" ht="13.2" x14ac:dyDescent="0.2">
      <c r="B25" s="270"/>
      <c r="C25" s="105" t="s">
        <v>2</v>
      </c>
      <c r="D25" s="342">
        <f>入力フォーム!E46</f>
        <v>0</v>
      </c>
      <c r="E25" s="343"/>
      <c r="F25" s="343"/>
      <c r="G25" s="343"/>
      <c r="H25" s="343"/>
      <c r="I25" s="343"/>
      <c r="J25" s="251" t="str">
        <f>"TEL　 "&amp;入力フォーム!E55</f>
        <v xml:space="preserve">TEL　 </v>
      </c>
      <c r="K25" s="349"/>
      <c r="L25" s="87" t="s">
        <v>121</v>
      </c>
      <c r="M25" s="327">
        <f>入力フォーム!E52</f>
        <v>0</v>
      </c>
      <c r="N25" s="252"/>
    </row>
    <row r="26" spans="2:17" ht="12" customHeight="1" x14ac:dyDescent="0.2">
      <c r="B26" s="270"/>
      <c r="C26" s="253" t="s">
        <v>114</v>
      </c>
      <c r="D26" s="340">
        <f>入力フォーム!E47</f>
        <v>0</v>
      </c>
      <c r="E26" s="341"/>
      <c r="F26" s="341"/>
      <c r="G26" s="341"/>
      <c r="H26" s="341"/>
      <c r="I26" s="341"/>
      <c r="J26" s="346" t="s">
        <v>118</v>
      </c>
      <c r="K26" s="347"/>
      <c r="L26" s="331" t="s">
        <v>128</v>
      </c>
      <c r="M26" s="263" t="s">
        <v>115</v>
      </c>
      <c r="N26" s="328" t="str">
        <f>入力フォーム!F61</f>
        <v>　</v>
      </c>
    </row>
    <row r="27" spans="2:17" ht="12" customHeight="1" x14ac:dyDescent="0.2">
      <c r="B27" s="271"/>
      <c r="C27" s="254"/>
      <c r="D27" s="254"/>
      <c r="E27" s="227"/>
      <c r="F27" s="227"/>
      <c r="G27" s="227"/>
      <c r="H27" s="227"/>
      <c r="I27" s="227"/>
      <c r="J27" s="347"/>
      <c r="K27" s="347"/>
      <c r="L27" s="332"/>
      <c r="M27" s="330"/>
      <c r="N27" s="329"/>
    </row>
    <row r="28" spans="2:17" ht="24" x14ac:dyDescent="0.2">
      <c r="B28" s="271"/>
      <c r="C28" s="95" t="s">
        <v>112</v>
      </c>
      <c r="D28" s="251">
        <f>入力フォーム!E58</f>
        <v>0</v>
      </c>
      <c r="E28" s="252"/>
      <c r="F28" s="95" t="s">
        <v>113</v>
      </c>
      <c r="G28" s="337">
        <f>入力フォーム!E59</f>
        <v>0</v>
      </c>
      <c r="H28" s="338"/>
      <c r="I28" s="339"/>
      <c r="J28" s="344" t="str">
        <f>入力フォーム!E56</f>
        <v>　</v>
      </c>
      <c r="K28" s="345"/>
      <c r="L28" s="333"/>
      <c r="M28" s="98" t="s">
        <v>116</v>
      </c>
      <c r="N28" s="106" t="str">
        <f>入力フォーム!F62</f>
        <v>　</v>
      </c>
    </row>
    <row r="30" spans="2:17" ht="16.5" customHeight="1" thickBot="1" x14ac:dyDescent="0.25">
      <c r="B30" s="44" t="s">
        <v>6</v>
      </c>
      <c r="C30" s="44"/>
      <c r="D30" s="295" t="str">
        <f>入力フォーム!E36</f>
        <v>　</v>
      </c>
      <c r="E30" s="296"/>
      <c r="F30" s="296"/>
      <c r="G30" s="297"/>
      <c r="H30" s="297"/>
      <c r="I30" s="297"/>
      <c r="J30" s="298"/>
      <c r="L30" s="299" t="s">
        <v>27</v>
      </c>
      <c r="M30" s="299"/>
      <c r="N30" s="299"/>
    </row>
    <row r="31" spans="2:17" ht="16.5" customHeight="1" x14ac:dyDescent="0.2">
      <c r="B31" s="263" t="s">
        <v>108</v>
      </c>
      <c r="C31" s="263"/>
      <c r="D31" s="265" t="s">
        <v>22</v>
      </c>
      <c r="E31" s="265"/>
      <c r="F31" s="266"/>
      <c r="G31" s="247" t="s">
        <v>24</v>
      </c>
      <c r="H31" s="248"/>
      <c r="I31" s="249" t="s">
        <v>25</v>
      </c>
      <c r="J31" s="250"/>
      <c r="L31" s="246" t="str">
        <f>IF(入力フォーム!E34="③その他の理由",入力フォーム!E34&amp;"
("&amp;入力フォーム!E35&amp;")",入力フォーム!E34)</f>
        <v>　</v>
      </c>
      <c r="M31" s="246"/>
      <c r="N31" s="246"/>
    </row>
    <row r="32" spans="2:17" ht="16.5" customHeight="1" x14ac:dyDescent="0.2">
      <c r="B32" s="263" t="str">
        <f>IF(入力フォーム!E38="","",
入力フォーム!G37&amp;入力フォーム!E37&amp;"年"&amp;TEXT(入力フォーム!E38,"m月d日"))</f>
        <v/>
      </c>
      <c r="C32" s="263"/>
      <c r="D32" s="267" t="str">
        <f>IF(入力フォーム!E39="","",入力フォーム!E39)</f>
        <v/>
      </c>
      <c r="E32" s="267"/>
      <c r="F32" s="268"/>
      <c r="G32" s="276" t="str">
        <f>IF(M17="一括徴収",J19,"")</f>
        <v/>
      </c>
      <c r="H32" s="277"/>
      <c r="I32" s="272" t="str">
        <f>IF(M17="一括徴収",入力フォーム!E44&amp;"月分（"&amp;IF(入力フォーム!E44=12,"1月10日納期限分)で納入します。",入力フォーム!E44+1&amp;"月10日納期限分)で納入します。"),"")</f>
        <v/>
      </c>
      <c r="J32" s="273"/>
      <c r="L32" s="246"/>
      <c r="M32" s="246"/>
      <c r="N32" s="246"/>
    </row>
    <row r="33" spans="2:14" ht="16.5" customHeight="1" thickBot="1" x14ac:dyDescent="0.25">
      <c r="B33" s="264" t="str">
        <f>IF(入力フォーム!E41="","",
入力フォーム!G40&amp;入力フォーム!E40&amp;"年"&amp;TEXT(入力フォーム!E41,"m月d日"))</f>
        <v/>
      </c>
      <c r="C33" s="264"/>
      <c r="D33" s="265" t="str">
        <f>IF(入力フォーム!E42="","",入力フォーム!E42)</f>
        <v/>
      </c>
      <c r="E33" s="265"/>
      <c r="F33" s="266"/>
      <c r="G33" s="278"/>
      <c r="H33" s="279"/>
      <c r="I33" s="274"/>
      <c r="J33" s="275"/>
      <c r="L33" s="246"/>
      <c r="M33" s="246"/>
      <c r="N33" s="246"/>
    </row>
    <row r="35" spans="2:14" ht="18" customHeight="1" x14ac:dyDescent="0.2">
      <c r="B35" s="43" t="s">
        <v>94</v>
      </c>
      <c r="I35" s="64"/>
      <c r="J35" s="64" t="s">
        <v>97</v>
      </c>
      <c r="K35" s="73" t="s">
        <v>98</v>
      </c>
      <c r="L35" s="43" t="s">
        <v>99</v>
      </c>
    </row>
    <row r="36" spans="2:14" ht="18" customHeight="1" x14ac:dyDescent="0.2">
      <c r="B36" s="74" t="s">
        <v>100</v>
      </c>
      <c r="C36" s="1"/>
      <c r="D36" s="1"/>
      <c r="K36" s="43" t="s">
        <v>101</v>
      </c>
    </row>
    <row r="37" spans="2:14" ht="18" customHeight="1" x14ac:dyDescent="0.2">
      <c r="K37" s="43" t="s">
        <v>102</v>
      </c>
      <c r="M37" s="43" t="s">
        <v>103</v>
      </c>
    </row>
    <row r="38" spans="2:14" ht="13.2" x14ac:dyDescent="0.2">
      <c r="B38" s="305" t="s">
        <v>96</v>
      </c>
      <c r="C38" s="305"/>
      <c r="D38" s="305"/>
    </row>
  </sheetData>
  <mergeCells count="73">
    <mergeCell ref="M25:N25"/>
    <mergeCell ref="N26:N27"/>
    <mergeCell ref="M26:M27"/>
    <mergeCell ref="L26:L28"/>
    <mergeCell ref="G21:I21"/>
    <mergeCell ref="G28:I28"/>
    <mergeCell ref="D26:I27"/>
    <mergeCell ref="D25:I25"/>
    <mergeCell ref="D23:I24"/>
    <mergeCell ref="D22:I22"/>
    <mergeCell ref="J28:K28"/>
    <mergeCell ref="J26:K27"/>
    <mergeCell ref="J21:K21"/>
    <mergeCell ref="J24:K24"/>
    <mergeCell ref="J25:K25"/>
    <mergeCell ref="B38:D38"/>
    <mergeCell ref="C1:D2"/>
    <mergeCell ref="C3:D4"/>
    <mergeCell ref="L5:L7"/>
    <mergeCell ref="I5:I7"/>
    <mergeCell ref="L2:N4"/>
    <mergeCell ref="K2:K4"/>
    <mergeCell ref="E2:J3"/>
    <mergeCell ref="M8:N8"/>
    <mergeCell ref="M9:N9"/>
    <mergeCell ref="M15:N16"/>
    <mergeCell ref="M17:N19"/>
    <mergeCell ref="L11:N11"/>
    <mergeCell ref="L12:N12"/>
    <mergeCell ref="L30:N30"/>
    <mergeCell ref="D21:E21"/>
    <mergeCell ref="G11:K12"/>
    <mergeCell ref="L13:N13"/>
    <mergeCell ref="B15:B19"/>
    <mergeCell ref="D30:J30"/>
    <mergeCell ref="B31:C31"/>
    <mergeCell ref="F10:F12"/>
    <mergeCell ref="G10:K10"/>
    <mergeCell ref="K15:K16"/>
    <mergeCell ref="L15:L16"/>
    <mergeCell ref="L17:L19"/>
    <mergeCell ref="K17:K19"/>
    <mergeCell ref="L10:N10"/>
    <mergeCell ref="E8:E13"/>
    <mergeCell ref="D18:G18"/>
    <mergeCell ref="D19:G19"/>
    <mergeCell ref="J13:K13"/>
    <mergeCell ref="H17:H19"/>
    <mergeCell ref="D15:F15"/>
    <mergeCell ref="D16:F16"/>
    <mergeCell ref="D17:F17"/>
    <mergeCell ref="G16:G17"/>
    <mergeCell ref="J17:J18"/>
    <mergeCell ref="G8:K9"/>
    <mergeCell ref="B32:C32"/>
    <mergeCell ref="B33:C33"/>
    <mergeCell ref="D31:F31"/>
    <mergeCell ref="D32:F32"/>
    <mergeCell ref="D33:F33"/>
    <mergeCell ref="B21:B28"/>
    <mergeCell ref="I32:J33"/>
    <mergeCell ref="G32:H33"/>
    <mergeCell ref="C22:C24"/>
    <mergeCell ref="J22:K22"/>
    <mergeCell ref="J23:K23"/>
    <mergeCell ref="G13:I13"/>
    <mergeCell ref="B8:D12"/>
    <mergeCell ref="B13:D13"/>
    <mergeCell ref="L31:N33"/>
    <mergeCell ref="G31:H31"/>
    <mergeCell ref="I31:J31"/>
    <mergeCell ref="D28:E28"/>
    <mergeCell ref="C26:C27"/>
  </mergeCells>
  <phoneticPr fontId="1"/>
  <conditionalFormatting sqref="L30:N33">
    <cfRule type="expression" dxfId="5" priority="2">
      <formula>$M$17="特別徴収継続"</formula>
    </cfRule>
    <cfRule type="expression" dxfId="4" priority="5">
      <formula>$M$17="一括徴収"</formula>
    </cfRule>
  </conditionalFormatting>
  <conditionalFormatting sqref="B30:J33">
    <cfRule type="expression" dxfId="3" priority="3">
      <formula>$M$17="特別徴収継続"</formula>
    </cfRule>
    <cfRule type="expression" dxfId="2" priority="4">
      <formula>$M$17="普通徴収"</formula>
    </cfRule>
  </conditionalFormatting>
  <conditionalFormatting sqref="B21:N21 B24:N28 B22:J23 L22:N23">
    <cfRule type="expression" dxfId="1" priority="1">
      <formula>$M$17="普通徴収"</formula>
    </cfRule>
    <cfRule type="expression" dxfId="0" priority="6">
      <formula>$M$17="一括徴収"</formula>
    </cfRule>
  </conditionalFormatting>
  <hyperlinks>
    <hyperlink ref="B38:D38" location="入力フォーム!A1" display="入力フォームへ戻る" xr:uid="{00000000-0004-0000-0100-000000000000}"/>
  </hyperlinks>
  <printOptions horizontalCentered="1" verticalCentered="1"/>
  <pageMargins left="0.39370078740157483" right="0.39370078740157483" top="0.39370078740157483" bottom="0.39370078740157483" header="0.31496062992125984" footer="0.31496062992125984"/>
  <pageSetup paperSize="9" scale="9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入力フォーム</vt:lpstr>
      <vt:lpstr>印刷用</vt:lpstr>
      <vt:lpstr>印刷用!Print_Area</vt:lpstr>
      <vt:lpstr>入力フォーム!Print_Area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秋穂 敏明</dc:creator>
  <cp:lastModifiedBy>原田 亮平</cp:lastModifiedBy>
  <cp:lastPrinted>2024-05-14T00:22:51Z</cp:lastPrinted>
  <dcterms:created xsi:type="dcterms:W3CDTF">2018-10-17T02:03:15Z</dcterms:created>
  <dcterms:modified xsi:type="dcterms:W3CDTF">2024-05-14T00:32:25Z</dcterms:modified>
</cp:coreProperties>
</file>