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24226"/>
  <mc:AlternateContent xmlns:mc="http://schemas.openxmlformats.org/markup-compatibility/2006">
    <mc:Choice Requires="x15">
      <x15ac:absPath xmlns:x15ac="http://schemas.microsoft.com/office/spreadsheetml/2010/11/ac" url="\\DEEPSPACENINE\hosei$\201 統計\02 統計おおのじょう　　　　　　　　　　　　　　　　　  ※毎年（７月、２月）\90 最新更新データ　※更新のたびに、データを入れ替え\第10章\"/>
    </mc:Choice>
  </mc:AlternateContent>
  <xr:revisionPtr revIDLastSave="0" documentId="13_ncr:1_{EC04DBA5-6132-414D-B025-CB94A49BB3D4}" xr6:coauthVersionLast="36" xr6:coauthVersionMax="36" xr10:uidLastSave="{00000000-0000-0000-0000-000000000000}"/>
  <bookViews>
    <workbookView xWindow="1980" yWindow="48" windowWidth="13632" windowHeight="9000" xr2:uid="{00000000-000D-0000-FFFF-FFFF00000000}"/>
  </bookViews>
  <sheets>
    <sheet name="Sheet1" sheetId="1" r:id="rId1"/>
  </sheets>
  <definedNames>
    <definedName name="_xlnm.Print_Area" localSheetId="0">Sheet1!$A$1:$I$51</definedName>
  </definedNames>
  <calcPr calcId="191029"/>
</workbook>
</file>

<file path=xl/calcChain.xml><?xml version="1.0" encoding="utf-8"?>
<calcChain xmlns="http://schemas.openxmlformats.org/spreadsheetml/2006/main">
  <c r="G36" i="1" l="1"/>
  <c r="F36" i="1"/>
  <c r="F23" i="1"/>
  <c r="I23" i="1"/>
  <c r="F22" i="1"/>
  <c r="I22" i="1"/>
  <c r="F21" i="1"/>
  <c r="I21" i="1"/>
  <c r="F20" i="1"/>
  <c r="I20" i="1"/>
  <c r="E19" i="1"/>
  <c r="G19" i="1"/>
  <c r="F19" i="1"/>
  <c r="H19" i="1"/>
  <c r="E18" i="1"/>
  <c r="G18" i="1"/>
  <c r="H18" i="1"/>
  <c r="F18" i="1"/>
  <c r="I18" i="1"/>
  <c r="E17" i="1"/>
  <c r="I17" i="1"/>
  <c r="G17" i="1"/>
  <c r="F17" i="1"/>
  <c r="E16" i="1"/>
  <c r="I16" i="1"/>
  <c r="G16" i="1"/>
  <c r="F16" i="1"/>
  <c r="I19" i="1"/>
</calcChain>
</file>

<file path=xl/sharedStrings.xml><?xml version="1.0" encoding="utf-8"?>
<sst xmlns="http://schemas.openxmlformats.org/spreadsheetml/2006/main" count="43" uniqueCount="33">
  <si>
    <t>学級数</t>
  </si>
  <si>
    <t>計</t>
  </si>
  <si>
    <t>木造</t>
  </si>
  <si>
    <t>校舎必要面積
(㎡)</t>
    <rPh sb="0" eb="2">
      <t>コウシャ</t>
    </rPh>
    <rPh sb="2" eb="4">
      <t>ヒツヨウ</t>
    </rPh>
    <rPh sb="4" eb="6">
      <t>メンセキ</t>
    </rPh>
    <phoneticPr fontId="2"/>
  </si>
  <si>
    <r>
      <t xml:space="preserve">校舎保有面積 (㎡)
</t>
    </r>
    <r>
      <rPr>
        <sz val="11"/>
        <rFont val="ＭＳ Ｐゴシック"/>
        <family val="3"/>
        <charset val="128"/>
      </rPr>
      <t>(</t>
    </r>
    <r>
      <rPr>
        <sz val="11"/>
        <rFont val="ＭＳ Ｐゴシック"/>
        <family val="3"/>
        <charset val="128"/>
      </rPr>
      <t>保有控除面積除く</t>
    </r>
    <r>
      <rPr>
        <sz val="11"/>
        <rFont val="ＭＳ Ｐゴシック"/>
        <family val="3"/>
        <charset val="128"/>
      </rPr>
      <t>)</t>
    </r>
    <phoneticPr fontId="2"/>
  </si>
  <si>
    <t>ＲＣ造・Ｓ造</t>
    <rPh sb="5" eb="6">
      <t>ツク</t>
    </rPh>
    <phoneticPr fontId="2"/>
  </si>
  <si>
    <t>児童数
(人)</t>
    <rPh sb="0" eb="2">
      <t>ジドウ</t>
    </rPh>
    <rPh sb="2" eb="3">
      <t>カズ</t>
    </rPh>
    <phoneticPr fontId="2"/>
  </si>
  <si>
    <t>年</t>
    <rPh sb="0" eb="1">
      <t>トシ</t>
    </rPh>
    <phoneticPr fontId="2"/>
  </si>
  <si>
    <r>
      <t>△ 1,8</t>
    </r>
    <r>
      <rPr>
        <sz val="11"/>
        <rFont val="ＭＳ Ｐゴシック"/>
        <family val="3"/>
        <charset val="128"/>
      </rPr>
      <t>69</t>
    </r>
    <phoneticPr fontId="2"/>
  </si>
  <si>
    <t>※資格面積（㎡）・・・必要面積から保有面積を差し引いた補助金等交付対象となる増築等の可能な面積</t>
    <rPh sb="1" eb="3">
      <t>シカク</t>
    </rPh>
    <rPh sb="3" eb="5">
      <t>メンセキ</t>
    </rPh>
    <rPh sb="11" eb="13">
      <t>ヒツヨウ</t>
    </rPh>
    <rPh sb="13" eb="15">
      <t>メンセキ</t>
    </rPh>
    <rPh sb="17" eb="19">
      <t>ホユウ</t>
    </rPh>
    <rPh sb="19" eb="21">
      <t>メンセキ</t>
    </rPh>
    <rPh sb="22" eb="23">
      <t>サ</t>
    </rPh>
    <rPh sb="24" eb="25">
      <t>ヒ</t>
    </rPh>
    <rPh sb="27" eb="29">
      <t>ホジョ</t>
    </rPh>
    <rPh sb="29" eb="30">
      <t>キン</t>
    </rPh>
    <rPh sb="30" eb="31">
      <t>トウ</t>
    </rPh>
    <rPh sb="31" eb="33">
      <t>コウフ</t>
    </rPh>
    <rPh sb="33" eb="35">
      <t>タイショウ</t>
    </rPh>
    <rPh sb="38" eb="40">
      <t>ゾウチク</t>
    </rPh>
    <rPh sb="40" eb="41">
      <t>トウ</t>
    </rPh>
    <rPh sb="42" eb="44">
      <t>カノウ</t>
    </rPh>
    <rPh sb="45" eb="47">
      <t>メンセキ</t>
    </rPh>
    <phoneticPr fontId="2"/>
  </si>
  <si>
    <t>※必要面積（㎡）・・・公立学校施設費国庫負担金等に関する法律施行令による学級数に応じた面積であり、補助金等交付対象最大面積　　　</t>
    <rPh sb="1" eb="3">
      <t>ヒツヨウ</t>
    </rPh>
    <rPh sb="3" eb="5">
      <t>メンセキ</t>
    </rPh>
    <rPh sb="11" eb="13">
      <t>コウリツ</t>
    </rPh>
    <rPh sb="13" eb="15">
      <t>ガッコウ</t>
    </rPh>
    <rPh sb="15" eb="17">
      <t>シセツ</t>
    </rPh>
    <rPh sb="17" eb="18">
      <t>ヒ</t>
    </rPh>
    <rPh sb="18" eb="20">
      <t>コッコ</t>
    </rPh>
    <rPh sb="20" eb="23">
      <t>フタンキン</t>
    </rPh>
    <rPh sb="23" eb="24">
      <t>トウ</t>
    </rPh>
    <rPh sb="25" eb="26">
      <t>カン</t>
    </rPh>
    <rPh sb="28" eb="30">
      <t>ホウリツ</t>
    </rPh>
    <rPh sb="30" eb="32">
      <t>セコウ</t>
    </rPh>
    <rPh sb="32" eb="33">
      <t>レイ</t>
    </rPh>
    <rPh sb="36" eb="38">
      <t>ガッキュウ</t>
    </rPh>
    <rPh sb="38" eb="39">
      <t>スウ</t>
    </rPh>
    <rPh sb="40" eb="41">
      <t>オウ</t>
    </rPh>
    <rPh sb="43" eb="44">
      <t>メン</t>
    </rPh>
    <phoneticPr fontId="2"/>
  </si>
  <si>
    <t>資格面積
(㎡)</t>
    <rPh sb="0" eb="2">
      <t>シカク</t>
    </rPh>
    <rPh sb="2" eb="4">
      <t>メンセキ</t>
    </rPh>
    <phoneticPr fontId="2"/>
  </si>
  <si>
    <t>通常学級</t>
    <rPh sb="0" eb="2">
      <t>ツウジョウ</t>
    </rPh>
    <rPh sb="2" eb="4">
      <t>ガッキュウ</t>
    </rPh>
    <phoneticPr fontId="2"/>
  </si>
  <si>
    <t>特別支援学級</t>
    <rPh sb="0" eb="2">
      <t>トクベツ</t>
    </rPh>
    <rPh sb="2" eb="4">
      <t>シエン</t>
    </rPh>
    <rPh sb="4" eb="6">
      <t>ガッキュウ</t>
    </rPh>
    <phoneticPr fontId="2"/>
  </si>
  <si>
    <t>校舎延床面積 (㎡)</t>
    <rPh sb="2" eb="3">
      <t>ノベ</t>
    </rPh>
    <rPh sb="3" eb="4">
      <t>ユカ</t>
    </rPh>
    <phoneticPr fontId="2"/>
  </si>
  <si>
    <t>非木造</t>
    <rPh sb="0" eb="1">
      <t>ヒ</t>
    </rPh>
    <rPh sb="1" eb="2">
      <t>モク</t>
    </rPh>
    <rPh sb="2" eb="3">
      <t>ツク</t>
    </rPh>
    <phoneticPr fontId="2"/>
  </si>
  <si>
    <t>令和２</t>
    <rPh sb="0" eb="2">
      <t>レイワ</t>
    </rPh>
    <phoneticPr fontId="2"/>
  </si>
  <si>
    <t>３</t>
    <phoneticPr fontId="2"/>
  </si>
  <si>
    <t>４</t>
    <phoneticPr fontId="2"/>
  </si>
  <si>
    <t>５</t>
    <phoneticPr fontId="2"/>
  </si>
  <si>
    <t>昭和63</t>
    <rPh sb="0" eb="2">
      <t>ショウワ</t>
    </rPh>
    <phoneticPr fontId="2"/>
  </si>
  <si>
    <t>平成元</t>
    <rPh sb="0" eb="2">
      <t>ヘイセイ</t>
    </rPh>
    <phoneticPr fontId="2"/>
  </si>
  <si>
    <t>２</t>
    <phoneticPr fontId="2"/>
  </si>
  <si>
    <t>６</t>
    <phoneticPr fontId="2"/>
  </si>
  <si>
    <t>７</t>
    <phoneticPr fontId="2"/>
  </si>
  <si>
    <t>８</t>
    <phoneticPr fontId="2"/>
  </si>
  <si>
    <t>９</t>
    <phoneticPr fontId="2"/>
  </si>
  <si>
    <t>（５）学校校舎面積の状況 (小学校)                      (各年５月１日)</t>
    <phoneticPr fontId="2"/>
  </si>
  <si>
    <t>※項目削除（平成28年度）：校舎必要面積、資格面積</t>
    <rPh sb="1" eb="3">
      <t>コウモク</t>
    </rPh>
    <rPh sb="3" eb="5">
      <t>サクジョ</t>
    </rPh>
    <rPh sb="14" eb="16">
      <t>コウシャ</t>
    </rPh>
    <rPh sb="16" eb="18">
      <t>ヒツヨウ</t>
    </rPh>
    <rPh sb="18" eb="20">
      <t>メンセキ</t>
    </rPh>
    <rPh sb="21" eb="23">
      <t>シカク</t>
    </rPh>
    <rPh sb="23" eb="25">
      <t>メンセキ</t>
    </rPh>
    <phoneticPr fontId="2"/>
  </si>
  <si>
    <t>※項目名変更（平成28年度）：校舎保有面積を校舎延床面積に変更</t>
    <rPh sb="1" eb="3">
      <t>コウモク</t>
    </rPh>
    <rPh sb="3" eb="4">
      <t>メイ</t>
    </rPh>
    <rPh sb="4" eb="6">
      <t>ヘンコウ</t>
    </rPh>
    <rPh sb="15" eb="17">
      <t>コウシャ</t>
    </rPh>
    <rPh sb="17" eb="19">
      <t>ホユウ</t>
    </rPh>
    <rPh sb="19" eb="21">
      <t>メンセキ</t>
    </rPh>
    <rPh sb="22" eb="24">
      <t>コウシャ</t>
    </rPh>
    <rPh sb="24" eb="25">
      <t>ノベ</t>
    </rPh>
    <rPh sb="25" eb="26">
      <t>ユカ</t>
    </rPh>
    <rPh sb="26" eb="28">
      <t>メンセキ</t>
    </rPh>
    <rPh sb="29" eb="31">
      <t>ヘンコウ</t>
    </rPh>
    <phoneticPr fontId="2"/>
  </si>
  <si>
    <t>※面積算定方法変更（平成28年度）：建築基準法に基づく算定</t>
    <rPh sb="1" eb="3">
      <t>メンセキ</t>
    </rPh>
    <rPh sb="3" eb="5">
      <t>サンテイ</t>
    </rPh>
    <rPh sb="5" eb="7">
      <t>ホウホウ</t>
    </rPh>
    <rPh sb="7" eb="9">
      <t>ヘンコウ</t>
    </rPh>
    <phoneticPr fontId="2"/>
  </si>
  <si>
    <t>資料：教育政策課、教育振興課</t>
    <phoneticPr fontId="2"/>
  </si>
  <si>
    <t>※平成12年度、平成13年度の内容は平成15年３月に一部訂正</t>
    <rPh sb="1" eb="3">
      <t>ヘイセイ</t>
    </rPh>
    <rPh sb="5" eb="6">
      <t>ネン</t>
    </rPh>
    <rPh sb="6" eb="7">
      <t>ド</t>
    </rPh>
    <rPh sb="8" eb="10">
      <t>ヘイセイ</t>
    </rPh>
    <rPh sb="12" eb="13">
      <t>ネン</t>
    </rPh>
    <rPh sb="13" eb="14">
      <t>ド</t>
    </rPh>
    <rPh sb="15" eb="17">
      <t>ナイヨウ</t>
    </rPh>
    <rPh sb="18" eb="20">
      <t>ヘイセイ</t>
    </rPh>
    <rPh sb="22" eb="23">
      <t>ネン</t>
    </rPh>
    <rPh sb="24" eb="25">
      <t>ガツ</t>
    </rPh>
    <rPh sb="26" eb="28">
      <t>イチブ</t>
    </rPh>
    <rPh sb="28" eb="30">
      <t>テイセイ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</si>
</sst>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4" x14ac:knownFonts="1">
    <font>
      <sz val="11"/>
      <name val="ＭＳ Ｐゴシック"/>
      <family val="3"/>
      <charset val="128"/>
    </font>
    <font>
      <sz val="11"/>
      <name val="ＭＳ Ｐゴシック"/>
      <family val="3"/>
      <charset val="128"/>
    </font>
    <font>
      <sz val="6"/>
      <name val="ＭＳ Ｐゴシック"/>
      <family val="3"/>
      <charset val="128"/>
    </font>
    <font>
      <sz val="9"/>
      <color indexed="10"/>
      <name val="ＭＳ Ｐ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38" fontId="1" fillId="0" borderId="0" applyFont="0" applyFill="0" applyBorder="0" applyAlignment="0" applyProtection="0"/>
  </cellStyleXfs>
  <cellXfs count="76">
    <xf numFmtId="0" fontId="0" fillId="0" borderId="0" xfId="0"/>
    <xf numFmtId="0" fontId="1" fillId="0" borderId="1" xfId="0" applyFont="1" applyBorder="1"/>
    <xf numFmtId="0" fontId="1" fillId="0" borderId="0" xfId="0" applyFont="1" applyBorder="1"/>
    <xf numFmtId="0" fontId="1" fillId="0" borderId="0" xfId="0" applyFont="1"/>
    <xf numFmtId="0" fontId="1" fillId="0" borderId="0" xfId="0" applyFont="1" applyBorder="1" applyAlignment="1">
      <alignment wrapText="1"/>
    </xf>
    <xf numFmtId="0" fontId="1" fillId="0" borderId="0" xfId="0" applyFont="1" applyAlignment="1">
      <alignment wrapText="1"/>
    </xf>
    <xf numFmtId="3" fontId="1" fillId="0" borderId="0" xfId="0" applyNumberFormat="1" applyFont="1" applyBorder="1" applyAlignment="1">
      <alignment wrapText="1"/>
    </xf>
    <xf numFmtId="0" fontId="1" fillId="0" borderId="0" xfId="0" applyFont="1" applyFill="1" applyAlignment="1">
      <alignment horizontal="right" vertical="top" wrapText="1"/>
    </xf>
    <xf numFmtId="176" fontId="1" fillId="0" borderId="0" xfId="0" applyNumberFormat="1" applyFont="1" applyFill="1" applyAlignment="1">
      <alignment horizontal="right" vertical="top" wrapText="1"/>
    </xf>
    <xf numFmtId="3" fontId="1" fillId="0" borderId="0" xfId="0" applyNumberFormat="1" applyFont="1" applyFill="1" applyAlignment="1">
      <alignment horizontal="right" vertical="top" wrapText="1"/>
    </xf>
    <xf numFmtId="38" fontId="1" fillId="0" borderId="0" xfId="1" applyFont="1" applyBorder="1"/>
    <xf numFmtId="176" fontId="3" fillId="0" borderId="0" xfId="0" applyNumberFormat="1" applyFont="1" applyFill="1" applyBorder="1" applyAlignment="1">
      <alignment horizontal="center" vertical="top" wrapText="1"/>
    </xf>
    <xf numFmtId="0" fontId="1" fillId="0" borderId="0" xfId="0" applyFont="1" applyFill="1" applyBorder="1" applyAlignment="1">
      <alignment horizontal="right" vertical="top" wrapText="1"/>
    </xf>
    <xf numFmtId="0" fontId="1" fillId="0" borderId="0" xfId="0" applyFont="1" applyFill="1" applyBorder="1" applyAlignment="1">
      <alignment wrapText="1"/>
    </xf>
    <xf numFmtId="3" fontId="1" fillId="0" borderId="0" xfId="0" applyNumberFormat="1" applyFont="1" applyFill="1" applyBorder="1" applyAlignment="1">
      <alignment horizontal="right" vertical="top" wrapText="1"/>
    </xf>
    <xf numFmtId="176" fontId="1" fillId="0" borderId="0" xfId="0" applyNumberFormat="1" applyFont="1" applyFill="1" applyBorder="1" applyAlignment="1">
      <alignment horizontal="right" vertical="top" wrapText="1"/>
    </xf>
    <xf numFmtId="3" fontId="1" fillId="0" borderId="0" xfId="0" applyNumberFormat="1" applyFont="1" applyFill="1" applyBorder="1" applyAlignment="1">
      <alignment wrapText="1"/>
    </xf>
    <xf numFmtId="0" fontId="1" fillId="0" borderId="2" xfId="0" applyFont="1" applyFill="1" applyBorder="1" applyAlignment="1">
      <alignment horizontal="center" vertical="top" wrapText="1"/>
    </xf>
    <xf numFmtId="3" fontId="1" fillId="0" borderId="1" xfId="0" applyNumberFormat="1" applyFont="1" applyFill="1" applyBorder="1" applyAlignment="1">
      <alignment horizontal="right" vertical="top" wrapText="1"/>
    </xf>
    <xf numFmtId="0" fontId="1" fillId="0" borderId="1" xfId="0" applyFont="1" applyFill="1" applyBorder="1" applyAlignment="1">
      <alignment wrapText="1"/>
    </xf>
    <xf numFmtId="0" fontId="1" fillId="0" borderId="0" xfId="0" applyFont="1" applyFill="1" applyBorder="1" applyAlignment="1">
      <alignment horizontal="center" vertical="top" wrapText="1"/>
    </xf>
    <xf numFmtId="0" fontId="1" fillId="0" borderId="3" xfId="0" applyFont="1" applyFill="1" applyBorder="1" applyAlignment="1">
      <alignment horizontal="right" vertical="top" wrapText="1"/>
    </xf>
    <xf numFmtId="0" fontId="1" fillId="0" borderId="0" xfId="0" applyFont="1" applyFill="1" applyBorder="1"/>
    <xf numFmtId="0" fontId="1" fillId="0" borderId="0" xfId="0" applyFont="1" applyFill="1"/>
    <xf numFmtId="0" fontId="1" fillId="0" borderId="1" xfId="0" applyFont="1" applyFill="1" applyBorder="1" applyAlignment="1">
      <alignment horizontal="center" vertical="top" wrapText="1"/>
    </xf>
    <xf numFmtId="0" fontId="1" fillId="0" borderId="4" xfId="0" applyFont="1" applyFill="1" applyBorder="1" applyAlignment="1">
      <alignment horizontal="right" vertical="top" wrapText="1"/>
    </xf>
    <xf numFmtId="3" fontId="1" fillId="0" borderId="1" xfId="0" applyNumberFormat="1" applyFont="1" applyFill="1" applyBorder="1" applyAlignment="1">
      <alignment wrapText="1"/>
    </xf>
    <xf numFmtId="176" fontId="1" fillId="0" borderId="1" xfId="0" applyNumberFormat="1" applyFont="1" applyFill="1" applyBorder="1" applyAlignment="1">
      <alignment horizontal="right" vertical="top" wrapText="1"/>
    </xf>
    <xf numFmtId="0" fontId="1" fillId="0" borderId="5" xfId="0" applyFont="1" applyFill="1" applyBorder="1" applyAlignment="1">
      <alignment horizontal="center" vertical="center" wrapText="1"/>
    </xf>
    <xf numFmtId="0" fontId="1" fillId="0" borderId="0" xfId="0" applyFont="1" applyFill="1" applyAlignment="1">
      <alignment horizontal="center" vertical="top" wrapText="1"/>
    </xf>
    <xf numFmtId="0" fontId="1" fillId="0" borderId="0" xfId="0" applyFont="1" applyFill="1" applyAlignment="1">
      <alignment wrapText="1"/>
    </xf>
    <xf numFmtId="3" fontId="1" fillId="0" borderId="0" xfId="0" applyNumberFormat="1" applyFont="1" applyFill="1" applyAlignment="1">
      <alignment wrapText="1"/>
    </xf>
    <xf numFmtId="38" fontId="1" fillId="0" borderId="0" xfId="1" applyFont="1" applyFill="1"/>
    <xf numFmtId="3" fontId="1" fillId="0" borderId="0" xfId="0" applyNumberFormat="1" applyFont="1" applyFill="1"/>
    <xf numFmtId="0" fontId="0" fillId="0" borderId="0" xfId="0" applyFont="1" applyBorder="1"/>
    <xf numFmtId="0" fontId="0" fillId="0" borderId="0" xfId="0" applyFont="1" applyBorder="1" applyAlignment="1">
      <alignment vertical="top"/>
    </xf>
    <xf numFmtId="0" fontId="0" fillId="0" borderId="5" xfId="0" applyFont="1" applyFill="1" applyBorder="1" applyAlignment="1">
      <alignment horizontal="center" vertical="center" wrapText="1"/>
    </xf>
    <xf numFmtId="0" fontId="1" fillId="0" borderId="6" xfId="0" applyFont="1" applyFill="1" applyBorder="1" applyAlignment="1">
      <alignment horizontal="center" vertical="top" wrapText="1"/>
    </xf>
    <xf numFmtId="0" fontId="1" fillId="0" borderId="7" xfId="0" applyFont="1" applyFill="1" applyBorder="1" applyAlignment="1">
      <alignment horizontal="right" vertical="top" wrapText="1"/>
    </xf>
    <xf numFmtId="0" fontId="1" fillId="0" borderId="6" xfId="0" applyFont="1" applyFill="1" applyBorder="1" applyAlignment="1">
      <alignment wrapText="1"/>
    </xf>
    <xf numFmtId="3" fontId="1" fillId="0" borderId="6" xfId="0" applyNumberFormat="1" applyFont="1" applyFill="1" applyBorder="1" applyAlignment="1">
      <alignment horizontal="right" vertical="top" wrapText="1"/>
    </xf>
    <xf numFmtId="3" fontId="1" fillId="0" borderId="6" xfId="0" applyNumberFormat="1" applyFont="1" applyFill="1" applyBorder="1" applyAlignment="1">
      <alignment wrapText="1"/>
    </xf>
    <xf numFmtId="176" fontId="1" fillId="0" borderId="6" xfId="0" applyNumberFormat="1" applyFont="1" applyFill="1" applyBorder="1" applyAlignment="1">
      <alignment horizontal="right" vertical="top" wrapText="1"/>
    </xf>
    <xf numFmtId="3" fontId="0" fillId="0" borderId="0" xfId="0" applyNumberFormat="1" applyFont="1" applyFill="1" applyBorder="1" applyAlignment="1">
      <alignment horizontal="right" vertical="top" wrapText="1"/>
    </xf>
    <xf numFmtId="0" fontId="1" fillId="2" borderId="0" xfId="0" applyFont="1" applyFill="1" applyBorder="1"/>
    <xf numFmtId="0" fontId="1" fillId="2" borderId="0" xfId="0" applyFont="1" applyFill="1"/>
    <xf numFmtId="0" fontId="1" fillId="2" borderId="3" xfId="0" applyFont="1" applyFill="1" applyBorder="1" applyAlignment="1">
      <alignment horizontal="right" vertical="top" wrapText="1"/>
    </xf>
    <xf numFmtId="0" fontId="1" fillId="2" borderId="0" xfId="0" applyFont="1" applyFill="1" applyBorder="1" applyAlignment="1">
      <alignment wrapText="1"/>
    </xf>
    <xf numFmtId="3" fontId="1" fillId="2" borderId="0" xfId="0" applyNumberFormat="1" applyFont="1" applyFill="1" applyBorder="1" applyAlignment="1">
      <alignment horizontal="right" vertical="top" wrapText="1"/>
    </xf>
    <xf numFmtId="3" fontId="1" fillId="2" borderId="0" xfId="0" applyNumberFormat="1" applyFont="1" applyFill="1" applyBorder="1" applyAlignment="1">
      <alignment wrapText="1"/>
    </xf>
    <xf numFmtId="3" fontId="0" fillId="2" borderId="0" xfId="0" applyNumberFormat="1" applyFont="1" applyFill="1" applyBorder="1" applyAlignment="1">
      <alignment horizontal="right" vertical="top" wrapText="1"/>
    </xf>
    <xf numFmtId="176" fontId="1" fillId="2" borderId="0" xfId="0" applyNumberFormat="1" applyFont="1" applyFill="1" applyBorder="1" applyAlignment="1">
      <alignment horizontal="right" vertical="top" wrapText="1"/>
    </xf>
    <xf numFmtId="0" fontId="0" fillId="0" borderId="0" xfId="0" applyFont="1" applyFill="1" applyBorder="1" applyAlignment="1">
      <alignment horizontal="center" vertical="center" wrapText="1"/>
    </xf>
    <xf numFmtId="0" fontId="0" fillId="2" borderId="0" xfId="0" applyFont="1" applyFill="1" applyAlignment="1">
      <alignment horizontal="center"/>
    </xf>
    <xf numFmtId="49" fontId="0" fillId="2" borderId="0" xfId="0" applyNumberFormat="1" applyFont="1" applyFill="1" applyAlignment="1">
      <alignment horizontal="center"/>
    </xf>
    <xf numFmtId="0" fontId="0" fillId="0" borderId="0" xfId="0" applyFont="1" applyFill="1" applyBorder="1" applyAlignment="1">
      <alignment horizontal="center" vertical="top" wrapText="1"/>
    </xf>
    <xf numFmtId="0" fontId="0" fillId="0" borderId="0" xfId="0" applyFont="1" applyFill="1" applyAlignment="1">
      <alignment horizontal="center" vertical="top" wrapText="1"/>
    </xf>
    <xf numFmtId="49" fontId="0" fillId="0" borderId="0" xfId="0" applyNumberFormat="1" applyFont="1" applyFill="1" applyAlignment="1">
      <alignment horizontal="center" vertical="top" wrapText="1"/>
    </xf>
    <xf numFmtId="0" fontId="0" fillId="0" borderId="1" xfId="0" applyFont="1" applyBorder="1" applyAlignment="1"/>
    <xf numFmtId="0" fontId="0" fillId="0" borderId="0" xfId="0" applyFont="1" applyFill="1"/>
    <xf numFmtId="0" fontId="0" fillId="0" borderId="0" xfId="0" applyFont="1" applyFill="1" applyAlignment="1"/>
    <xf numFmtId="0" fontId="1" fillId="0" borderId="1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1" fillId="0" borderId="0" xfId="0" applyFont="1" applyFill="1" applyAlignment="1">
      <alignment wrapText="1"/>
    </xf>
    <xf numFmtId="0" fontId="0" fillId="0" borderId="0" xfId="0" applyFont="1" applyFill="1" applyAlignment="1">
      <alignment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0" fillId="0" borderId="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1"/>
  <sheetViews>
    <sheetView tabSelected="1" zoomScaleNormal="100" zoomScaleSheetLayoutView="145" workbookViewId="0"/>
  </sheetViews>
  <sheetFormatPr defaultColWidth="9" defaultRowHeight="13.2" x14ac:dyDescent="0.2"/>
  <cols>
    <col min="1" max="1" width="7.6640625" style="3" customWidth="1"/>
    <col min="2" max="9" width="9" style="3"/>
    <col min="10" max="10" width="8.44140625" style="3" customWidth="1"/>
    <col min="11" max="16384" width="9" style="3"/>
  </cols>
  <sheetData>
    <row r="1" spans="1:15" ht="13.5" customHeight="1" thickBot="1" x14ac:dyDescent="0.25">
      <c r="A1" s="58" t="s">
        <v>27</v>
      </c>
      <c r="B1" s="1"/>
      <c r="C1" s="1"/>
      <c r="D1" s="1"/>
      <c r="E1" s="1"/>
      <c r="F1" s="1"/>
      <c r="G1" s="1"/>
      <c r="H1" s="1"/>
      <c r="I1" s="1"/>
      <c r="J1" s="2"/>
      <c r="K1" s="2"/>
      <c r="L1" s="2"/>
      <c r="M1" s="2"/>
      <c r="N1" s="2"/>
      <c r="O1" s="2"/>
    </row>
    <row r="2" spans="1:15" ht="27" customHeight="1" x14ac:dyDescent="0.2">
      <c r="A2" s="64" t="s">
        <v>7</v>
      </c>
      <c r="B2" s="61" t="s">
        <v>0</v>
      </c>
      <c r="C2" s="63"/>
      <c r="D2" s="66" t="s">
        <v>6</v>
      </c>
      <c r="E2" s="66" t="s">
        <v>3</v>
      </c>
      <c r="F2" s="68" t="s">
        <v>4</v>
      </c>
      <c r="G2" s="63"/>
      <c r="H2" s="64"/>
      <c r="I2" s="61" t="s">
        <v>11</v>
      </c>
      <c r="J2" s="4"/>
      <c r="K2" s="4"/>
      <c r="L2" s="4"/>
      <c r="M2" s="2"/>
      <c r="N2" s="4"/>
      <c r="O2" s="2"/>
    </row>
    <row r="3" spans="1:15" ht="26.4" x14ac:dyDescent="0.2">
      <c r="A3" s="65"/>
      <c r="B3" s="28" t="s">
        <v>12</v>
      </c>
      <c r="C3" s="28" t="s">
        <v>13</v>
      </c>
      <c r="D3" s="67"/>
      <c r="E3" s="67"/>
      <c r="F3" s="28" t="s">
        <v>1</v>
      </c>
      <c r="G3" s="28" t="s">
        <v>5</v>
      </c>
      <c r="H3" s="28" t="s">
        <v>2</v>
      </c>
      <c r="I3" s="62"/>
      <c r="J3" s="4"/>
      <c r="K3" s="4"/>
      <c r="L3" s="4"/>
      <c r="M3" s="2"/>
      <c r="N3" s="4"/>
      <c r="O3" s="2"/>
    </row>
    <row r="4" spans="1:15" x14ac:dyDescent="0.2">
      <c r="A4" s="55" t="s">
        <v>20</v>
      </c>
      <c r="B4" s="21">
        <v>183</v>
      </c>
      <c r="C4" s="13">
        <v>6</v>
      </c>
      <c r="D4" s="14">
        <v>6713</v>
      </c>
      <c r="E4" s="16">
        <v>41617</v>
      </c>
      <c r="F4" s="16">
        <v>39704</v>
      </c>
      <c r="G4" s="14">
        <v>39658</v>
      </c>
      <c r="H4" s="13">
        <v>46</v>
      </c>
      <c r="I4" s="14">
        <v>1913</v>
      </c>
      <c r="L4" s="4"/>
      <c r="M4" s="4"/>
    </row>
    <row r="5" spans="1:15" x14ac:dyDescent="0.2">
      <c r="A5" s="56" t="s">
        <v>21</v>
      </c>
      <c r="B5" s="21">
        <v>187</v>
      </c>
      <c r="C5" s="30">
        <v>5</v>
      </c>
      <c r="D5" s="9">
        <v>6538</v>
      </c>
      <c r="E5" s="31">
        <v>41962</v>
      </c>
      <c r="F5" s="31">
        <v>39921</v>
      </c>
      <c r="G5" s="9">
        <v>39861</v>
      </c>
      <c r="H5" s="30">
        <v>60</v>
      </c>
      <c r="I5" s="9">
        <v>2041</v>
      </c>
      <c r="L5" s="5"/>
      <c r="M5" s="5"/>
    </row>
    <row r="6" spans="1:15" x14ac:dyDescent="0.2">
      <c r="A6" s="57" t="s">
        <v>22</v>
      </c>
      <c r="B6" s="21">
        <v>183</v>
      </c>
      <c r="C6" s="30">
        <v>4</v>
      </c>
      <c r="D6" s="9">
        <v>6400</v>
      </c>
      <c r="E6" s="31">
        <v>41110</v>
      </c>
      <c r="F6" s="31">
        <v>40103</v>
      </c>
      <c r="G6" s="9">
        <v>40043</v>
      </c>
      <c r="H6" s="30">
        <v>60</v>
      </c>
      <c r="I6" s="9">
        <v>1007</v>
      </c>
      <c r="L6" s="5"/>
      <c r="M6" s="5"/>
    </row>
    <row r="7" spans="1:15" x14ac:dyDescent="0.2">
      <c r="A7" s="57" t="s">
        <v>17</v>
      </c>
      <c r="B7" s="21">
        <v>186</v>
      </c>
      <c r="C7" s="30">
        <v>4</v>
      </c>
      <c r="D7" s="9">
        <v>6305</v>
      </c>
      <c r="E7" s="31">
        <v>41623</v>
      </c>
      <c r="F7" s="31">
        <v>40114</v>
      </c>
      <c r="G7" s="9">
        <v>40068</v>
      </c>
      <c r="H7" s="30">
        <v>46</v>
      </c>
      <c r="I7" s="9">
        <v>1509</v>
      </c>
      <c r="L7" s="5"/>
      <c r="M7" s="5"/>
    </row>
    <row r="8" spans="1:15" x14ac:dyDescent="0.2">
      <c r="A8" s="57" t="s">
        <v>18</v>
      </c>
      <c r="B8" s="21">
        <v>180</v>
      </c>
      <c r="C8" s="30">
        <v>4</v>
      </c>
      <c r="D8" s="9">
        <v>6199</v>
      </c>
      <c r="E8" s="31">
        <v>40597</v>
      </c>
      <c r="F8" s="31">
        <v>40278</v>
      </c>
      <c r="G8" s="9">
        <v>40227</v>
      </c>
      <c r="H8" s="30">
        <v>51</v>
      </c>
      <c r="I8" s="7">
        <v>319</v>
      </c>
      <c r="L8" s="5"/>
      <c r="M8" s="5"/>
    </row>
    <row r="9" spans="1:15" x14ac:dyDescent="0.2">
      <c r="A9" s="57" t="s">
        <v>19</v>
      </c>
      <c r="B9" s="21">
        <v>180</v>
      </c>
      <c r="C9" s="30">
        <v>4</v>
      </c>
      <c r="D9" s="9">
        <v>6284</v>
      </c>
      <c r="E9" s="31">
        <v>40543</v>
      </c>
      <c r="F9" s="31">
        <v>40278</v>
      </c>
      <c r="G9" s="9">
        <v>40227</v>
      </c>
      <c r="H9" s="30">
        <v>51</v>
      </c>
      <c r="I9" s="7">
        <v>265</v>
      </c>
      <c r="L9" s="5"/>
      <c r="M9" s="5"/>
    </row>
    <row r="10" spans="1:15" x14ac:dyDescent="0.2">
      <c r="A10" s="57" t="s">
        <v>23</v>
      </c>
      <c r="B10" s="21">
        <v>182</v>
      </c>
      <c r="C10" s="30">
        <v>3</v>
      </c>
      <c r="D10" s="9">
        <v>6250</v>
      </c>
      <c r="E10" s="31">
        <v>41400</v>
      </c>
      <c r="F10" s="31">
        <v>40341</v>
      </c>
      <c r="G10" s="9">
        <v>40290</v>
      </c>
      <c r="H10" s="30">
        <v>51</v>
      </c>
      <c r="I10" s="9">
        <v>1059</v>
      </c>
      <c r="L10" s="5"/>
      <c r="M10" s="5"/>
    </row>
    <row r="11" spans="1:15" x14ac:dyDescent="0.2">
      <c r="A11" s="57" t="s">
        <v>24</v>
      </c>
      <c r="B11" s="21">
        <v>180</v>
      </c>
      <c r="C11" s="30">
        <v>3</v>
      </c>
      <c r="D11" s="9">
        <v>6160</v>
      </c>
      <c r="E11" s="31">
        <v>41062</v>
      </c>
      <c r="F11" s="31">
        <v>40341</v>
      </c>
      <c r="G11" s="9">
        <v>40290</v>
      </c>
      <c r="H11" s="30">
        <v>51</v>
      </c>
      <c r="I11" s="7">
        <v>721</v>
      </c>
      <c r="L11" s="5"/>
      <c r="M11" s="5"/>
    </row>
    <row r="12" spans="1:15" x14ac:dyDescent="0.2">
      <c r="A12" s="57" t="s">
        <v>25</v>
      </c>
      <c r="B12" s="21">
        <v>184</v>
      </c>
      <c r="C12" s="30">
        <v>3</v>
      </c>
      <c r="D12" s="9">
        <v>6122</v>
      </c>
      <c r="E12" s="31">
        <v>43398</v>
      </c>
      <c r="F12" s="31">
        <v>45267</v>
      </c>
      <c r="G12" s="9">
        <v>45221</v>
      </c>
      <c r="H12" s="30">
        <v>46</v>
      </c>
      <c r="I12" s="7" t="s">
        <v>8</v>
      </c>
      <c r="J12" s="8"/>
      <c r="L12" s="5"/>
      <c r="M12" s="5"/>
    </row>
    <row r="13" spans="1:15" x14ac:dyDescent="0.2">
      <c r="A13" s="57" t="s">
        <v>26</v>
      </c>
      <c r="B13" s="21">
        <v>182</v>
      </c>
      <c r="C13" s="30">
        <v>4</v>
      </c>
      <c r="D13" s="9">
        <v>6060</v>
      </c>
      <c r="E13" s="31">
        <v>51422</v>
      </c>
      <c r="F13" s="31">
        <v>45249</v>
      </c>
      <c r="G13" s="9">
        <v>45203</v>
      </c>
      <c r="H13" s="30">
        <v>46</v>
      </c>
      <c r="I13" s="9">
        <v>6173</v>
      </c>
      <c r="J13" s="8"/>
      <c r="L13" s="5"/>
      <c r="M13" s="5"/>
    </row>
    <row r="14" spans="1:15" x14ac:dyDescent="0.2">
      <c r="A14" s="29">
        <v>10</v>
      </c>
      <c r="B14" s="21">
        <v>181</v>
      </c>
      <c r="C14" s="30">
        <v>4</v>
      </c>
      <c r="D14" s="9">
        <v>6087</v>
      </c>
      <c r="E14" s="31">
        <v>51261</v>
      </c>
      <c r="F14" s="31">
        <v>45383</v>
      </c>
      <c r="G14" s="9">
        <v>45337</v>
      </c>
      <c r="H14" s="30">
        <v>46</v>
      </c>
      <c r="I14" s="9">
        <v>5878</v>
      </c>
      <c r="J14" s="8"/>
      <c r="L14" s="5"/>
      <c r="M14" s="5"/>
    </row>
    <row r="15" spans="1:15" x14ac:dyDescent="0.2">
      <c r="A15" s="29">
        <v>11</v>
      </c>
      <c r="B15" s="21">
        <v>183</v>
      </c>
      <c r="C15" s="30">
        <v>4</v>
      </c>
      <c r="D15" s="9">
        <v>6096</v>
      </c>
      <c r="E15" s="31">
        <v>51074</v>
      </c>
      <c r="F15" s="31">
        <v>45540</v>
      </c>
      <c r="G15" s="9">
        <v>45494</v>
      </c>
      <c r="H15" s="30">
        <v>46</v>
      </c>
      <c r="I15" s="9">
        <v>5534</v>
      </c>
      <c r="J15" s="8"/>
      <c r="K15" s="10"/>
      <c r="L15" s="6"/>
      <c r="M15" s="4"/>
      <c r="N15" s="2"/>
    </row>
    <row r="16" spans="1:15" x14ac:dyDescent="0.2">
      <c r="A16" s="20">
        <v>12</v>
      </c>
      <c r="B16" s="21">
        <v>180</v>
      </c>
      <c r="C16" s="13">
        <v>5</v>
      </c>
      <c r="D16" s="14">
        <v>6080</v>
      </c>
      <c r="E16" s="16">
        <f>6379+5000+5346+5168+6374+4068+3881+4629+3881+6685</f>
        <v>51411</v>
      </c>
      <c r="F16" s="16">
        <f>G16+H16</f>
        <v>45601</v>
      </c>
      <c r="G16" s="14">
        <f>4919+30+5737+157+4570+414+4415+8+4988+75+4303+99+3047+70+3938+39+3667+64+5015</f>
        <v>45555</v>
      </c>
      <c r="H16" s="13">
        <v>46</v>
      </c>
      <c r="I16" s="14">
        <f t="shared" ref="I16:I21" si="0">E16-F16</f>
        <v>5810</v>
      </c>
      <c r="J16" s="11"/>
      <c r="K16" s="2"/>
      <c r="L16" s="4"/>
      <c r="M16" s="4"/>
      <c r="N16" s="2"/>
    </row>
    <row r="17" spans="1:15" s="2" customFormat="1" x14ac:dyDescent="0.2">
      <c r="A17" s="17">
        <v>13</v>
      </c>
      <c r="B17" s="12">
        <v>182</v>
      </c>
      <c r="C17" s="13">
        <v>7</v>
      </c>
      <c r="D17" s="14">
        <v>6114</v>
      </c>
      <c r="E17" s="16">
        <f>6379+5000+5692+5168+6201+3881+3881+4816+4049+7062</f>
        <v>52129</v>
      </c>
      <c r="F17" s="16">
        <f>G17+H17</f>
        <v>45612</v>
      </c>
      <c r="G17" s="14">
        <f>4919+30+5737+157+4570+414+4415+8+4988+75+4303+99+3047+70+3938+50+3667+64+5015</f>
        <v>45566</v>
      </c>
      <c r="H17" s="13">
        <v>46</v>
      </c>
      <c r="I17" s="15">
        <f t="shared" si="0"/>
        <v>6517</v>
      </c>
      <c r="J17" s="11"/>
      <c r="L17" s="4"/>
      <c r="M17" s="4"/>
    </row>
    <row r="18" spans="1:15" x14ac:dyDescent="0.2">
      <c r="A18" s="17">
        <v>14</v>
      </c>
      <c r="B18" s="12">
        <v>184</v>
      </c>
      <c r="C18" s="13">
        <v>7</v>
      </c>
      <c r="D18" s="14">
        <v>6225</v>
      </c>
      <c r="E18" s="16">
        <f>6725+5000+5865+5168+6201+4068+3881+4442+3816+7062</f>
        <v>52228</v>
      </c>
      <c r="F18" s="16">
        <f t="shared" ref="F18:F23" si="1">SUM(G18:H18)</f>
        <v>45773</v>
      </c>
      <c r="G18" s="14">
        <f>4919+30+5737+157+4570+414+4415+8+4988+75+4303+99+3047+70+4079+85+3652+64+5015+0</f>
        <v>45727</v>
      </c>
      <c r="H18" s="13">
        <f>19+27</f>
        <v>46</v>
      </c>
      <c r="I18" s="15">
        <f t="shared" si="0"/>
        <v>6455</v>
      </c>
      <c r="J18" s="2"/>
      <c r="K18" s="2"/>
      <c r="L18" s="4"/>
      <c r="M18" s="4"/>
      <c r="N18" s="2"/>
    </row>
    <row r="19" spans="1:15" x14ac:dyDescent="0.2">
      <c r="A19" s="17">
        <v>15</v>
      </c>
      <c r="B19" s="12">
        <v>187</v>
      </c>
      <c r="C19" s="13">
        <v>8</v>
      </c>
      <c r="D19" s="14">
        <v>6240</v>
      </c>
      <c r="E19" s="16">
        <f>6898+5000+6038+5168+6201+4236+3881+4629+3816+7521</f>
        <v>53388</v>
      </c>
      <c r="F19" s="16">
        <f t="shared" si="1"/>
        <v>45830</v>
      </c>
      <c r="G19" s="14">
        <f>4949+5894+4910+4423+5063+4402+3117+4164+3847+5015</f>
        <v>45784</v>
      </c>
      <c r="H19" s="13">
        <f>19+27</f>
        <v>46</v>
      </c>
      <c r="I19" s="15">
        <f t="shared" si="0"/>
        <v>7558</v>
      </c>
      <c r="J19" s="2"/>
      <c r="K19" s="2"/>
      <c r="L19" s="4"/>
      <c r="M19" s="4"/>
      <c r="N19" s="2"/>
    </row>
    <row r="20" spans="1:15" x14ac:dyDescent="0.2">
      <c r="A20" s="17">
        <v>16</v>
      </c>
      <c r="B20" s="12">
        <v>188</v>
      </c>
      <c r="C20" s="13">
        <v>9</v>
      </c>
      <c r="D20" s="14">
        <v>6283</v>
      </c>
      <c r="E20" s="16">
        <v>53559</v>
      </c>
      <c r="F20" s="16">
        <f t="shared" si="1"/>
        <v>45830</v>
      </c>
      <c r="G20" s="14">
        <v>45784</v>
      </c>
      <c r="H20" s="13">
        <v>46</v>
      </c>
      <c r="I20" s="15">
        <f t="shared" si="0"/>
        <v>7729</v>
      </c>
      <c r="J20" s="2"/>
      <c r="K20" s="2"/>
      <c r="L20" s="4"/>
      <c r="M20" s="4"/>
      <c r="N20" s="2"/>
    </row>
    <row r="21" spans="1:15" x14ac:dyDescent="0.2">
      <c r="A21" s="17">
        <v>17</v>
      </c>
      <c r="B21" s="12">
        <v>189</v>
      </c>
      <c r="C21" s="13">
        <v>13</v>
      </c>
      <c r="D21" s="14">
        <v>6272</v>
      </c>
      <c r="E21" s="16">
        <v>54387</v>
      </c>
      <c r="F21" s="16">
        <f t="shared" si="1"/>
        <v>45730</v>
      </c>
      <c r="G21" s="14">
        <v>45684</v>
      </c>
      <c r="H21" s="13">
        <v>46</v>
      </c>
      <c r="I21" s="15">
        <f t="shared" si="0"/>
        <v>8657</v>
      </c>
      <c r="J21" s="2"/>
      <c r="K21" s="2"/>
      <c r="L21" s="4"/>
      <c r="M21" s="4"/>
      <c r="N21" s="2"/>
    </row>
    <row r="22" spans="1:15" x14ac:dyDescent="0.2">
      <c r="A22" s="20">
        <v>18</v>
      </c>
      <c r="B22" s="21">
        <v>189</v>
      </c>
      <c r="C22" s="13">
        <v>14</v>
      </c>
      <c r="D22" s="14">
        <v>6336</v>
      </c>
      <c r="E22" s="16">
        <v>54870</v>
      </c>
      <c r="F22" s="16">
        <f t="shared" si="1"/>
        <v>46675</v>
      </c>
      <c r="G22" s="14">
        <v>46629</v>
      </c>
      <c r="H22" s="13">
        <v>46</v>
      </c>
      <c r="I22" s="15">
        <f>E22-F22</f>
        <v>8195</v>
      </c>
      <c r="J22" s="2"/>
      <c r="K22" s="2"/>
      <c r="L22" s="4"/>
      <c r="M22" s="4"/>
      <c r="N22" s="2"/>
    </row>
    <row r="23" spans="1:15" x14ac:dyDescent="0.2">
      <c r="A23" s="20">
        <v>19</v>
      </c>
      <c r="B23" s="21">
        <v>189</v>
      </c>
      <c r="C23" s="13">
        <v>15</v>
      </c>
      <c r="D23" s="14">
        <v>6363</v>
      </c>
      <c r="E23" s="16">
        <v>54644</v>
      </c>
      <c r="F23" s="16">
        <f t="shared" si="1"/>
        <v>46761</v>
      </c>
      <c r="G23" s="14">
        <v>46715</v>
      </c>
      <c r="H23" s="13">
        <v>46</v>
      </c>
      <c r="I23" s="15">
        <f>E23-F23</f>
        <v>7883</v>
      </c>
      <c r="J23" s="2"/>
      <c r="K23" s="2"/>
      <c r="L23" s="4"/>
      <c r="M23" s="4"/>
      <c r="N23" s="2"/>
    </row>
    <row r="24" spans="1:15" x14ac:dyDescent="0.2">
      <c r="A24" s="20">
        <v>20</v>
      </c>
      <c r="B24" s="21">
        <v>188</v>
      </c>
      <c r="C24" s="13">
        <v>18</v>
      </c>
      <c r="D24" s="14">
        <v>6246</v>
      </c>
      <c r="E24" s="16">
        <v>54382</v>
      </c>
      <c r="F24" s="16">
        <v>46512</v>
      </c>
      <c r="G24" s="14">
        <v>46466</v>
      </c>
      <c r="H24" s="13">
        <v>46</v>
      </c>
      <c r="I24" s="15">
        <v>7870</v>
      </c>
      <c r="J24" s="2"/>
      <c r="K24" s="2"/>
      <c r="L24" s="4"/>
      <c r="M24" s="4"/>
      <c r="N24" s="2"/>
    </row>
    <row r="25" spans="1:15" x14ac:dyDescent="0.2">
      <c r="A25" s="20">
        <v>21</v>
      </c>
      <c r="B25" s="21">
        <v>183</v>
      </c>
      <c r="C25" s="13">
        <v>20</v>
      </c>
      <c r="D25" s="14">
        <v>6163</v>
      </c>
      <c r="E25" s="16">
        <v>55335</v>
      </c>
      <c r="F25" s="16">
        <v>46512</v>
      </c>
      <c r="G25" s="14">
        <v>46466</v>
      </c>
      <c r="H25" s="13">
        <v>46</v>
      </c>
      <c r="I25" s="15">
        <v>7823</v>
      </c>
      <c r="J25" s="2"/>
      <c r="K25" s="2"/>
      <c r="L25" s="4"/>
      <c r="M25" s="4"/>
      <c r="N25" s="2"/>
    </row>
    <row r="26" spans="1:15" x14ac:dyDescent="0.2">
      <c r="A26" s="20">
        <v>22</v>
      </c>
      <c r="B26" s="21">
        <v>181</v>
      </c>
      <c r="C26" s="13">
        <v>21</v>
      </c>
      <c r="D26" s="14">
        <v>6099</v>
      </c>
      <c r="E26" s="16">
        <v>53960</v>
      </c>
      <c r="F26" s="16">
        <v>46543</v>
      </c>
      <c r="G26" s="14">
        <v>46497</v>
      </c>
      <c r="H26" s="13">
        <v>46</v>
      </c>
      <c r="I26" s="15">
        <v>7417</v>
      </c>
      <c r="J26" s="2"/>
      <c r="K26" s="2"/>
      <c r="L26" s="4"/>
      <c r="M26" s="4"/>
      <c r="N26" s="2"/>
    </row>
    <row r="27" spans="1:15" x14ac:dyDescent="0.2">
      <c r="A27" s="20">
        <v>23</v>
      </c>
      <c r="B27" s="21">
        <v>183</v>
      </c>
      <c r="C27" s="13">
        <v>21</v>
      </c>
      <c r="D27" s="14">
        <v>6014</v>
      </c>
      <c r="E27" s="16">
        <v>54520</v>
      </c>
      <c r="F27" s="16">
        <v>46743</v>
      </c>
      <c r="G27" s="14">
        <v>46697</v>
      </c>
      <c r="H27" s="13">
        <v>46</v>
      </c>
      <c r="I27" s="15">
        <v>7777</v>
      </c>
      <c r="J27" s="2"/>
      <c r="K27" s="2"/>
      <c r="L27" s="4"/>
      <c r="M27" s="4"/>
      <c r="N27" s="2"/>
    </row>
    <row r="28" spans="1:15" x14ac:dyDescent="0.2">
      <c r="A28" s="20">
        <v>24</v>
      </c>
      <c r="B28" s="21">
        <v>185</v>
      </c>
      <c r="C28" s="13">
        <v>20</v>
      </c>
      <c r="D28" s="14">
        <v>6002</v>
      </c>
      <c r="E28" s="16">
        <v>54148</v>
      </c>
      <c r="F28" s="16">
        <v>46770</v>
      </c>
      <c r="G28" s="14">
        <v>46703</v>
      </c>
      <c r="H28" s="13">
        <v>46</v>
      </c>
      <c r="I28" s="15">
        <v>7967</v>
      </c>
      <c r="J28" s="2"/>
      <c r="K28" s="2"/>
      <c r="L28" s="4"/>
      <c r="M28" s="4"/>
      <c r="N28" s="2"/>
    </row>
    <row r="29" spans="1:15" x14ac:dyDescent="0.2">
      <c r="A29" s="20">
        <v>25</v>
      </c>
      <c r="B29" s="21">
        <v>190</v>
      </c>
      <c r="C29" s="13">
        <v>23</v>
      </c>
      <c r="D29" s="14">
        <v>6019</v>
      </c>
      <c r="E29" s="16">
        <v>54148</v>
      </c>
      <c r="F29" s="16">
        <v>47786</v>
      </c>
      <c r="G29" s="14">
        <v>47740</v>
      </c>
      <c r="H29" s="13">
        <v>46</v>
      </c>
      <c r="I29" s="15">
        <v>10952</v>
      </c>
      <c r="J29" s="2"/>
      <c r="K29" s="2"/>
      <c r="L29" s="4"/>
      <c r="M29" s="4"/>
      <c r="N29" s="2"/>
    </row>
    <row r="30" spans="1:15" x14ac:dyDescent="0.2">
      <c r="A30" s="20">
        <v>26</v>
      </c>
      <c r="B30" s="21">
        <v>188</v>
      </c>
      <c r="C30" s="13">
        <v>23</v>
      </c>
      <c r="D30" s="14">
        <v>6014</v>
      </c>
      <c r="E30" s="16">
        <v>58971</v>
      </c>
      <c r="F30" s="16">
        <v>48037</v>
      </c>
      <c r="G30" s="14">
        <v>47991</v>
      </c>
      <c r="H30" s="13">
        <v>46</v>
      </c>
      <c r="I30" s="15">
        <v>11088</v>
      </c>
      <c r="J30" s="2"/>
      <c r="K30" s="2"/>
      <c r="L30" s="4"/>
      <c r="M30" s="4"/>
      <c r="N30" s="2"/>
    </row>
    <row r="31" spans="1:15" x14ac:dyDescent="0.2">
      <c r="A31" s="37">
        <v>27</v>
      </c>
      <c r="B31" s="38">
        <v>189</v>
      </c>
      <c r="C31" s="39">
        <v>25</v>
      </c>
      <c r="D31" s="40">
        <v>6121</v>
      </c>
      <c r="E31" s="41">
        <v>57561</v>
      </c>
      <c r="F31" s="41">
        <v>48037</v>
      </c>
      <c r="G31" s="40">
        <v>47991</v>
      </c>
      <c r="H31" s="39">
        <v>46</v>
      </c>
      <c r="I31" s="42">
        <v>9826</v>
      </c>
      <c r="J31" s="2"/>
      <c r="K31" s="2"/>
      <c r="L31" s="4"/>
      <c r="M31" s="4"/>
      <c r="N31" s="2"/>
    </row>
    <row r="32" spans="1:15" ht="27" customHeight="1" x14ac:dyDescent="0.2">
      <c r="A32" s="71" t="s">
        <v>7</v>
      </c>
      <c r="B32" s="72" t="s">
        <v>0</v>
      </c>
      <c r="C32" s="73"/>
      <c r="D32" s="74" t="s">
        <v>6</v>
      </c>
      <c r="E32" s="74"/>
      <c r="F32" s="75" t="s">
        <v>14</v>
      </c>
      <c r="G32" s="73"/>
      <c r="H32" s="71"/>
      <c r="I32" s="72"/>
      <c r="J32" s="4"/>
      <c r="K32" s="4"/>
      <c r="L32" s="4"/>
      <c r="M32" s="2"/>
      <c r="N32" s="4"/>
      <c r="O32" s="2"/>
    </row>
    <row r="33" spans="1:15" ht="26.4" x14ac:dyDescent="0.2">
      <c r="A33" s="65"/>
      <c r="B33" s="28" t="s">
        <v>12</v>
      </c>
      <c r="C33" s="28" t="s">
        <v>13</v>
      </c>
      <c r="D33" s="67"/>
      <c r="E33" s="67"/>
      <c r="F33" s="28" t="s">
        <v>1</v>
      </c>
      <c r="G33" s="36" t="s">
        <v>15</v>
      </c>
      <c r="H33" s="28" t="s">
        <v>2</v>
      </c>
      <c r="I33" s="62"/>
      <c r="J33" s="4"/>
      <c r="K33" s="4"/>
      <c r="L33" s="4"/>
      <c r="M33" s="2"/>
      <c r="N33" s="4"/>
      <c r="O33" s="2"/>
    </row>
    <row r="34" spans="1:15" s="23" customFormat="1" x14ac:dyDescent="0.2">
      <c r="A34" s="20">
        <v>28</v>
      </c>
      <c r="B34" s="21">
        <v>189</v>
      </c>
      <c r="C34" s="13">
        <v>31</v>
      </c>
      <c r="D34" s="14">
        <v>6198</v>
      </c>
      <c r="E34" s="16"/>
      <c r="F34" s="16">
        <v>51252.38</v>
      </c>
      <c r="G34" s="14">
        <v>51206.38</v>
      </c>
      <c r="H34" s="13">
        <v>46</v>
      </c>
      <c r="I34" s="15"/>
      <c r="J34" s="22"/>
      <c r="K34" s="22"/>
      <c r="L34" s="13"/>
      <c r="M34" s="13"/>
      <c r="N34" s="22"/>
    </row>
    <row r="35" spans="1:15" s="23" customFormat="1" x14ac:dyDescent="0.2">
      <c r="A35" s="20">
        <v>29</v>
      </c>
      <c r="B35" s="21">
        <v>193</v>
      </c>
      <c r="C35" s="13">
        <v>29</v>
      </c>
      <c r="D35" s="14">
        <v>6297</v>
      </c>
      <c r="E35" s="16"/>
      <c r="F35" s="16">
        <v>51710</v>
      </c>
      <c r="G35" s="14">
        <v>51664</v>
      </c>
      <c r="H35" s="13">
        <v>46</v>
      </c>
      <c r="I35" s="15"/>
      <c r="J35" s="22"/>
      <c r="K35" s="22"/>
      <c r="L35" s="13"/>
      <c r="M35" s="13"/>
      <c r="N35" s="22"/>
    </row>
    <row r="36" spans="1:15" s="23" customFormat="1" x14ac:dyDescent="0.2">
      <c r="A36" s="20">
        <v>30</v>
      </c>
      <c r="B36" s="21">
        <v>194</v>
      </c>
      <c r="C36" s="13">
        <v>35</v>
      </c>
      <c r="D36" s="14">
        <v>6346</v>
      </c>
      <c r="E36" s="16"/>
      <c r="F36" s="16">
        <f>H36+G36</f>
        <v>51963.88</v>
      </c>
      <c r="G36" s="43">
        <f>51663.96+253.92</f>
        <v>51917.88</v>
      </c>
      <c r="H36" s="13">
        <v>46</v>
      </c>
      <c r="I36" s="15"/>
      <c r="J36" s="22"/>
      <c r="K36" s="22"/>
      <c r="L36" s="13"/>
      <c r="M36" s="13"/>
      <c r="N36" s="22"/>
    </row>
    <row r="37" spans="1:15" s="23" customFormat="1" x14ac:dyDescent="0.2">
      <c r="A37" s="52">
        <v>31</v>
      </c>
      <c r="B37" s="21">
        <v>194</v>
      </c>
      <c r="C37" s="13">
        <v>37</v>
      </c>
      <c r="D37" s="14">
        <v>6402</v>
      </c>
      <c r="E37" s="16"/>
      <c r="F37" s="16">
        <v>52619</v>
      </c>
      <c r="G37" s="43">
        <v>52573</v>
      </c>
      <c r="H37" s="13">
        <v>46</v>
      </c>
      <c r="I37" s="15"/>
      <c r="J37" s="22"/>
      <c r="K37" s="22"/>
      <c r="L37" s="13"/>
      <c r="M37" s="13"/>
      <c r="N37" s="22"/>
    </row>
    <row r="38" spans="1:15" s="45" customFormat="1" x14ac:dyDescent="0.2">
      <c r="A38" s="53" t="s">
        <v>16</v>
      </c>
      <c r="B38" s="46">
        <v>196</v>
      </c>
      <c r="C38" s="47">
        <v>40</v>
      </c>
      <c r="D38" s="48">
        <v>6462</v>
      </c>
      <c r="E38" s="49"/>
      <c r="F38" s="49"/>
      <c r="G38" s="50"/>
      <c r="H38" s="47"/>
      <c r="I38" s="51"/>
      <c r="J38" s="44"/>
      <c r="K38" s="44"/>
      <c r="L38" s="47"/>
      <c r="M38" s="47"/>
      <c r="N38" s="44"/>
    </row>
    <row r="39" spans="1:15" s="45" customFormat="1" x14ac:dyDescent="0.2">
      <c r="A39" s="54" t="s">
        <v>17</v>
      </c>
      <c r="B39" s="21">
        <v>191</v>
      </c>
      <c r="C39" s="13">
        <v>45</v>
      </c>
      <c r="D39" s="14">
        <v>6364</v>
      </c>
      <c r="E39" s="16"/>
      <c r="F39" s="16"/>
      <c r="G39" s="43"/>
      <c r="H39" s="13"/>
      <c r="I39" s="15"/>
      <c r="J39" s="44"/>
      <c r="K39" s="44"/>
      <c r="L39" s="47"/>
      <c r="M39" s="47"/>
      <c r="N39" s="44"/>
    </row>
    <row r="40" spans="1:15" s="45" customFormat="1" x14ac:dyDescent="0.2">
      <c r="A40" s="54" t="s">
        <v>18</v>
      </c>
      <c r="B40" s="21">
        <v>193</v>
      </c>
      <c r="C40" s="13">
        <v>47</v>
      </c>
      <c r="D40" s="14">
        <v>6416</v>
      </c>
      <c r="E40" s="16"/>
      <c r="F40" s="16"/>
      <c r="G40" s="43"/>
      <c r="H40" s="13"/>
      <c r="I40" s="15"/>
      <c r="J40" s="44"/>
      <c r="K40" s="44"/>
      <c r="L40" s="47"/>
      <c r="M40" s="47"/>
      <c r="N40" s="44"/>
    </row>
    <row r="41" spans="1:15" s="45" customFormat="1" x14ac:dyDescent="0.2">
      <c r="A41" s="54" t="s">
        <v>19</v>
      </c>
      <c r="B41" s="21">
        <v>197</v>
      </c>
      <c r="C41" s="13">
        <v>55</v>
      </c>
      <c r="D41" s="14">
        <v>6425</v>
      </c>
      <c r="E41" s="16"/>
      <c r="F41" s="16"/>
      <c r="G41" s="43"/>
      <c r="H41" s="13"/>
      <c r="I41" s="15"/>
      <c r="J41" s="44"/>
      <c r="K41" s="44"/>
      <c r="L41" s="47"/>
      <c r="M41" s="47"/>
      <c r="N41" s="44"/>
    </row>
    <row r="42" spans="1:15" s="23" customFormat="1" ht="13.8" thickBot="1" x14ac:dyDescent="0.25">
      <c r="A42" s="24"/>
      <c r="B42" s="25"/>
      <c r="C42" s="19"/>
      <c r="D42" s="18"/>
      <c r="E42" s="26"/>
      <c r="F42" s="26"/>
      <c r="G42" s="18"/>
      <c r="H42" s="19"/>
      <c r="I42" s="27"/>
      <c r="J42" s="22"/>
      <c r="K42" s="22"/>
      <c r="L42" s="13"/>
      <c r="M42" s="13"/>
      <c r="N42" s="22"/>
    </row>
    <row r="43" spans="1:15" x14ac:dyDescent="0.2">
      <c r="A43" s="60" t="s">
        <v>31</v>
      </c>
      <c r="B43" s="23"/>
      <c r="C43" s="23"/>
      <c r="D43" s="23"/>
      <c r="E43" s="32"/>
      <c r="F43" s="23"/>
      <c r="G43" s="23"/>
      <c r="H43" s="23"/>
      <c r="I43" s="23"/>
    </row>
    <row r="44" spans="1:15" x14ac:dyDescent="0.2">
      <c r="A44" s="59" t="s">
        <v>32</v>
      </c>
      <c r="B44" s="23"/>
      <c r="C44" s="23"/>
      <c r="D44" s="23"/>
      <c r="E44" s="33"/>
      <c r="F44" s="23"/>
      <c r="G44" s="23"/>
      <c r="H44" s="23"/>
      <c r="I44" s="23"/>
    </row>
    <row r="45" spans="1:15" x14ac:dyDescent="0.2">
      <c r="A45" s="70" t="s">
        <v>10</v>
      </c>
      <c r="B45" s="70"/>
      <c r="C45" s="70"/>
      <c r="D45" s="70"/>
      <c r="E45" s="70"/>
      <c r="F45" s="70"/>
      <c r="G45" s="70"/>
      <c r="H45" s="70"/>
      <c r="I45" s="70"/>
    </row>
    <row r="46" spans="1:15" x14ac:dyDescent="0.2">
      <c r="A46" s="70"/>
      <c r="B46" s="70"/>
      <c r="C46" s="70"/>
      <c r="D46" s="70"/>
      <c r="E46" s="70"/>
      <c r="F46" s="70"/>
      <c r="G46" s="70"/>
      <c r="H46" s="70"/>
      <c r="I46" s="70"/>
    </row>
    <row r="47" spans="1:15" x14ac:dyDescent="0.2">
      <c r="A47" s="69" t="s">
        <v>9</v>
      </c>
      <c r="B47" s="69"/>
      <c r="C47" s="69"/>
      <c r="D47" s="69"/>
      <c r="E47" s="69"/>
      <c r="F47" s="69"/>
      <c r="G47" s="69"/>
      <c r="H47" s="69"/>
      <c r="I47" s="69"/>
    </row>
    <row r="48" spans="1:15" x14ac:dyDescent="0.2">
      <c r="A48" s="69"/>
      <c r="B48" s="69"/>
      <c r="C48" s="69"/>
      <c r="D48" s="69"/>
      <c r="E48" s="69"/>
      <c r="F48" s="69"/>
      <c r="G48" s="69"/>
      <c r="H48" s="69"/>
      <c r="I48" s="69"/>
    </row>
    <row r="49" spans="1:3" x14ac:dyDescent="0.2">
      <c r="A49" s="35" t="s">
        <v>28</v>
      </c>
      <c r="B49" s="34"/>
      <c r="C49" s="2"/>
    </row>
    <row r="50" spans="1:3" x14ac:dyDescent="0.2">
      <c r="A50" s="35" t="s">
        <v>29</v>
      </c>
      <c r="B50" s="34"/>
      <c r="C50" s="2"/>
    </row>
    <row r="51" spans="1:3" x14ac:dyDescent="0.2">
      <c r="A51" s="35" t="s">
        <v>30</v>
      </c>
      <c r="B51" s="2"/>
      <c r="C51" s="34"/>
    </row>
  </sheetData>
  <mergeCells count="14">
    <mergeCell ref="A47:I48"/>
    <mergeCell ref="A45:I46"/>
    <mergeCell ref="A32:A33"/>
    <mergeCell ref="B32:C32"/>
    <mergeCell ref="D32:D33"/>
    <mergeCell ref="E32:E33"/>
    <mergeCell ref="F32:H32"/>
    <mergeCell ref="I32:I33"/>
    <mergeCell ref="I2:I3"/>
    <mergeCell ref="B2:C2"/>
    <mergeCell ref="A2:A3"/>
    <mergeCell ref="D2:D3"/>
    <mergeCell ref="E2:E3"/>
    <mergeCell ref="F2:H2"/>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髙畑 太貴</cp:lastModifiedBy>
  <cp:lastPrinted>2024-01-04T05:47:28Z</cp:lastPrinted>
  <dcterms:created xsi:type="dcterms:W3CDTF">2001-10-02T23:53:19Z</dcterms:created>
  <dcterms:modified xsi:type="dcterms:W3CDTF">2024-01-04T05:47:36Z</dcterms:modified>
</cp:coreProperties>
</file>