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8_{D13C465A-21B7-4618-BE89-3E36A3AA9D7B}" xr6:coauthVersionLast="36" xr6:coauthVersionMax="36" xr10:uidLastSave="{00000000-0000-0000-0000-000000000000}"/>
  <bookViews>
    <workbookView xWindow="120" yWindow="48" windowWidth="14952" windowHeight="900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Sheet1!$A$1:$Q$73</definedName>
  </definedNames>
  <calcPr calcId="191029"/>
</workbook>
</file>

<file path=xl/calcChain.xml><?xml version="1.0" encoding="utf-8"?>
<calcChain xmlns="http://schemas.openxmlformats.org/spreadsheetml/2006/main">
  <c r="P65" i="1" l="1"/>
  <c r="Q65" i="1"/>
  <c r="O65" i="1"/>
  <c r="N65" i="1"/>
  <c r="N66" i="1"/>
  <c r="O66" i="1"/>
  <c r="P66" i="1"/>
  <c r="Q66" i="1"/>
  <c r="P64" i="1"/>
  <c r="Q64" i="1"/>
  <c r="O64" i="1"/>
  <c r="N64" i="1"/>
  <c r="K62" i="1"/>
  <c r="P62" i="1"/>
  <c r="Q62" i="1"/>
  <c r="O62" i="1"/>
  <c r="N62" i="1"/>
  <c r="P60" i="1"/>
  <c r="Q60" i="1"/>
  <c r="O60" i="1"/>
  <c r="N60" i="1"/>
  <c r="K60" i="1"/>
  <c r="P58" i="1"/>
  <c r="O58" i="1"/>
  <c r="P50" i="1"/>
  <c r="Q50" i="1"/>
  <c r="P48" i="1"/>
  <c r="Q48" i="1"/>
  <c r="O50" i="1"/>
  <c r="O48" i="1"/>
  <c r="N50" i="1"/>
  <c r="N48" i="1"/>
  <c r="K50" i="1"/>
  <c r="K48" i="1"/>
  <c r="P36" i="1"/>
  <c r="O36" i="1"/>
  <c r="Q34" i="1"/>
  <c r="Q32" i="1"/>
  <c r="P32" i="1"/>
  <c r="O32" i="1"/>
  <c r="Q30" i="1"/>
  <c r="P30" i="1"/>
  <c r="O30" i="1"/>
  <c r="B28" i="1"/>
  <c r="H28" i="1"/>
  <c r="K28" i="1"/>
  <c r="N28" i="1"/>
  <c r="O28" i="1"/>
  <c r="P28" i="1"/>
  <c r="Q28" i="1"/>
  <c r="P26" i="1"/>
  <c r="Q26" i="1"/>
  <c r="O26" i="1"/>
  <c r="N26" i="1"/>
  <c r="K26" i="1"/>
  <c r="H26" i="1"/>
  <c r="B26" i="1"/>
</calcChain>
</file>

<file path=xl/comments1.xml><?xml version="1.0" encoding="utf-8"?>
<comments xmlns="http://schemas.openxmlformats.org/spreadsheetml/2006/main">
  <authors>
    <author>渡邉 洋介</author>
  </authors>
  <commentList>
    <comment ref="L69" authorId="0" shapeId="0">
      <text>
        <r>
          <rPr>
            <sz val="9"/>
            <color indexed="81"/>
            <rFont val="MS P ゴシック"/>
            <family val="3"/>
            <charset val="128"/>
          </rPr>
          <t>C表(1)1.(1)「療養の給付等」より</t>
        </r>
      </text>
    </comment>
    <comment ref="B72" authorId="0" shapeId="0">
      <text>
        <r>
          <rPr>
            <sz val="9"/>
            <color indexed="81"/>
            <rFont val="MS P ゴシック"/>
            <family val="3"/>
            <charset val="128"/>
          </rPr>
          <t>Ａ表「年度平均」より</t>
        </r>
      </text>
    </comment>
  </commentList>
</comments>
</file>

<file path=xl/sharedStrings.xml><?xml version="1.0" encoding="utf-8"?>
<sst xmlns="http://schemas.openxmlformats.org/spreadsheetml/2006/main" count="59" uniqueCount="57">
  <si>
    <t>年度</t>
    <rPh sb="0" eb="1">
      <t>ネン</t>
    </rPh>
    <rPh sb="1" eb="2">
      <t>ド</t>
    </rPh>
    <phoneticPr fontId="2"/>
  </si>
  <si>
    <t>退職者</t>
    <rPh sb="0" eb="3">
      <t>タイショクシャ</t>
    </rPh>
    <phoneticPr fontId="2"/>
  </si>
  <si>
    <t>件数</t>
    <rPh sb="0" eb="2">
      <t>ケンスウ</t>
    </rPh>
    <phoneticPr fontId="2"/>
  </si>
  <si>
    <t>計</t>
    <rPh sb="0" eb="1">
      <t>ケイ</t>
    </rPh>
    <phoneticPr fontId="2"/>
  </si>
  <si>
    <t>療養諸費費用額
（千円）</t>
    <rPh sb="0" eb="2">
      <t>リョウヨウ</t>
    </rPh>
    <rPh sb="2" eb="4">
      <t>ショヒ</t>
    </rPh>
    <rPh sb="4" eb="6">
      <t>ヒヨウ</t>
    </rPh>
    <rPh sb="6" eb="7">
      <t>ガク</t>
    </rPh>
    <rPh sb="9" eb="11">
      <t>センエン</t>
    </rPh>
    <phoneticPr fontId="2"/>
  </si>
  <si>
    <t>老人</t>
    <rPh sb="0" eb="2">
      <t>ロウジン</t>
    </rPh>
    <phoneticPr fontId="2"/>
  </si>
  <si>
    <t>一般</t>
    <rPh sb="0" eb="2">
      <t>イッパン</t>
    </rPh>
    <phoneticPr fontId="2"/>
  </si>
  <si>
    <t>年度平均被保険者数</t>
    <rPh sb="0" eb="1">
      <t>トシ</t>
    </rPh>
    <rPh sb="1" eb="2">
      <t>タビ</t>
    </rPh>
    <rPh sb="2" eb="3">
      <t>ヒラ</t>
    </rPh>
    <rPh sb="3" eb="4">
      <t>ヒトシ</t>
    </rPh>
    <rPh sb="4" eb="5">
      <t>ヒ</t>
    </rPh>
    <rPh sb="5" eb="6">
      <t>タモツ</t>
    </rPh>
    <rPh sb="6" eb="7">
      <t>ケン</t>
    </rPh>
    <rPh sb="7" eb="8">
      <t>モノ</t>
    </rPh>
    <rPh sb="8" eb="9">
      <t>スウ</t>
    </rPh>
    <phoneticPr fontId="2"/>
  </si>
  <si>
    <t>(19020)</t>
    <phoneticPr fontId="2"/>
  </si>
  <si>
    <t>(2442)</t>
    <phoneticPr fontId="2"/>
  </si>
  <si>
    <t>(18773)</t>
    <phoneticPr fontId="2"/>
  </si>
  <si>
    <t>(2649)</t>
    <phoneticPr fontId="2"/>
  </si>
  <si>
    <t>(18941)</t>
    <phoneticPr fontId="2"/>
  </si>
  <si>
    <t>(2820)</t>
    <phoneticPr fontId="2"/>
  </si>
  <si>
    <t>(19058)</t>
    <phoneticPr fontId="2"/>
  </si>
  <si>
    <t>(2985)</t>
    <phoneticPr fontId="2"/>
  </si>
  <si>
    <t>(19400)</t>
    <phoneticPr fontId="2"/>
  </si>
  <si>
    <t>(3188)</t>
    <phoneticPr fontId="2"/>
  </si>
  <si>
    <t>(19813)</t>
    <phoneticPr fontId="2"/>
  </si>
  <si>
    <t>(3436)</t>
    <phoneticPr fontId="2"/>
  </si>
  <si>
    <t>(20369)</t>
    <phoneticPr fontId="2"/>
  </si>
  <si>
    <t>(3673)</t>
    <phoneticPr fontId="2"/>
  </si>
  <si>
    <t>(21031)</t>
    <phoneticPr fontId="2"/>
  </si>
  <si>
    <t>(3947)</t>
    <phoneticPr fontId="2"/>
  </si>
  <si>
    <t>(21891)</t>
    <phoneticPr fontId="2"/>
  </si>
  <si>
    <t>(4269)</t>
    <phoneticPr fontId="2"/>
  </si>
  <si>
    <t>(22847)</t>
    <phoneticPr fontId="2"/>
  </si>
  <si>
    <t>(4630)</t>
    <phoneticPr fontId="2"/>
  </si>
  <si>
    <t>(23769)</t>
    <phoneticPr fontId="2"/>
  </si>
  <si>
    <t>(5019)</t>
    <phoneticPr fontId="2"/>
  </si>
  <si>
    <t>資料：国保年金課（事業年報より）</t>
    <rPh sb="0" eb="2">
      <t>シリョウ</t>
    </rPh>
    <rPh sb="3" eb="4">
      <t>クニ</t>
    </rPh>
    <rPh sb="4" eb="5">
      <t>ホ</t>
    </rPh>
    <rPh sb="5" eb="7">
      <t>ネンキン</t>
    </rPh>
    <rPh sb="7" eb="8">
      <t>カ</t>
    </rPh>
    <phoneticPr fontId="2"/>
  </si>
  <si>
    <t>全体
(A)</t>
    <rPh sb="0" eb="1">
      <t>ゼン</t>
    </rPh>
    <rPh sb="1" eb="2">
      <t>カラダ</t>
    </rPh>
    <phoneticPr fontId="2"/>
  </si>
  <si>
    <t>退職者
(B)</t>
    <rPh sb="0" eb="3">
      <t>タイショクシャ</t>
    </rPh>
    <phoneticPr fontId="2"/>
  </si>
  <si>
    <t>件数
(D)</t>
    <rPh sb="0" eb="2">
      <t>ケンスウ</t>
    </rPh>
    <phoneticPr fontId="2"/>
  </si>
  <si>
    <t>療養諸費費用額
（千円）(E)</t>
    <rPh sb="0" eb="2">
      <t>リョウヨウ</t>
    </rPh>
    <rPh sb="2" eb="4">
      <t>ショヒ</t>
    </rPh>
    <rPh sb="4" eb="6">
      <t>ヒヨウ</t>
    </rPh>
    <rPh sb="6" eb="7">
      <t>ガク</t>
    </rPh>
    <rPh sb="9" eb="11">
      <t>センエン</t>
    </rPh>
    <phoneticPr fontId="2"/>
  </si>
  <si>
    <t>一般
（C）</t>
    <rPh sb="0" eb="2">
      <t>イッパン</t>
    </rPh>
    <phoneticPr fontId="2"/>
  </si>
  <si>
    <t>件数
(G)</t>
    <rPh sb="0" eb="2">
      <t>ケンスウ</t>
    </rPh>
    <phoneticPr fontId="2"/>
  </si>
  <si>
    <t>療養諸費費用額
（千円）(H)</t>
    <rPh sb="0" eb="2">
      <t>リョウヨウ</t>
    </rPh>
    <rPh sb="2" eb="4">
      <t>ショヒ</t>
    </rPh>
    <rPh sb="4" eb="6">
      <t>ヒヨウ</t>
    </rPh>
    <rPh sb="6" eb="7">
      <t>ガク</t>
    </rPh>
    <rPh sb="9" eb="11">
      <t>センエン</t>
    </rPh>
    <phoneticPr fontId="2"/>
  </si>
  <si>
    <t>件数
(D+G)</t>
    <rPh sb="0" eb="2">
      <t>ケンスウ</t>
    </rPh>
    <phoneticPr fontId="2"/>
  </si>
  <si>
    <t>療養諸費費用額（千円）(J=E+H)</t>
    <rPh sb="0" eb="2">
      <t>リョウヨウ</t>
    </rPh>
    <rPh sb="2" eb="4">
      <t>ショヒ</t>
    </rPh>
    <rPh sb="4" eb="6">
      <t>ヒヨウ</t>
    </rPh>
    <rPh sb="6" eb="7">
      <t>ガク</t>
    </rPh>
    <rPh sb="8" eb="10">
      <t>センエン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</si>
  <si>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</si>
  <si>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</si>
  <si>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</si>
  <si>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平成３</t>
    <rPh sb="0" eb="2">
      <t>ヘイセイ</t>
    </rPh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</si>
  <si>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</si>
  <si>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</si>
  <si>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</si>
  <si>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</si>
  <si>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</si>
  <si>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（２）国民健康保険の給付状況（医療費状況）　　　　　　　　　　　　　　（各年４月１日～３月31日）</t>
    <rPh sb="3" eb="5">
      <t>コクミン</t>
    </rPh>
    <rPh sb="5" eb="7">
      <t>ケンコウ</t>
    </rPh>
    <rPh sb="7" eb="9">
      <t>ホケン</t>
    </rPh>
    <rPh sb="10" eb="12">
      <t>キュウフ</t>
    </rPh>
    <rPh sb="12" eb="14">
      <t>ジョウキョウ</t>
    </rPh>
    <rPh sb="15" eb="18">
      <t>イリョウヒ</t>
    </rPh>
    <rPh sb="18" eb="20">
      <t>ジョウキョウ</t>
    </rPh>
    <phoneticPr fontId="2"/>
  </si>
  <si>
    <t>１人当費用額（円）(F=E/B)</t>
    <rPh sb="1" eb="2">
      <t>ニン</t>
    </rPh>
    <rPh sb="2" eb="3">
      <t>アタ</t>
    </rPh>
    <rPh sb="3" eb="5">
      <t>ヒヨウ</t>
    </rPh>
    <rPh sb="5" eb="6">
      <t>ガク</t>
    </rPh>
    <rPh sb="7" eb="8">
      <t>エン</t>
    </rPh>
    <phoneticPr fontId="2"/>
  </si>
  <si>
    <t>１人当
費用額
（円）</t>
    <rPh sb="1" eb="2">
      <t>ニン</t>
    </rPh>
    <rPh sb="2" eb="3">
      <t>アタ</t>
    </rPh>
    <rPh sb="4" eb="6">
      <t>ヒヨウ</t>
    </rPh>
    <rPh sb="6" eb="7">
      <t>ガク</t>
    </rPh>
    <rPh sb="9" eb="10">
      <t>エン</t>
    </rPh>
    <phoneticPr fontId="2"/>
  </si>
  <si>
    <t>１人当
費用額
（円）
（J/A）</t>
    <rPh sb="1" eb="2">
      <t>ニン</t>
    </rPh>
    <rPh sb="2" eb="3">
      <t>アタ</t>
    </rPh>
    <rPh sb="4" eb="6">
      <t>ヒヨウ</t>
    </rPh>
    <rPh sb="6" eb="7">
      <t>ガク</t>
    </rPh>
    <rPh sb="9" eb="10">
      <t>エン</t>
    </rPh>
    <phoneticPr fontId="2"/>
  </si>
  <si>
    <t>１人当
費用額（円）(I=H/C)</t>
    <rPh sb="1" eb="2">
      <t>ニン</t>
    </rPh>
    <rPh sb="2" eb="3">
      <t>アタ</t>
    </rPh>
    <rPh sb="4" eb="6">
      <t>ヒヨウ</t>
    </rPh>
    <rPh sb="6" eb="7">
      <t>ガク</t>
    </rPh>
    <rPh sb="8" eb="9">
      <t>エン</t>
    </rPh>
    <phoneticPr fontId="2"/>
  </si>
  <si>
    <t>※老人の（　　）は３月～翌年２月の年間平均である</t>
    <phoneticPr fontId="2"/>
  </si>
  <si>
    <t>※老人医療は、平成20年３月末で後期高齢者医療制度へ移行</t>
    <rPh sb="3" eb="5">
      <t>イリョウ</t>
    </rPh>
    <rPh sb="7" eb="9">
      <t>ヘイセイ</t>
    </rPh>
    <rPh sb="11" eb="12">
      <t>ネン</t>
    </rPh>
    <rPh sb="13" eb="14">
      <t>ガツ</t>
    </rPh>
    <rPh sb="14" eb="15">
      <t>マツ</t>
    </rPh>
    <rPh sb="16" eb="18">
      <t>コウキ</t>
    </rPh>
    <rPh sb="18" eb="21">
      <t>コウレイシャ</t>
    </rPh>
    <rPh sb="21" eb="23">
      <t>イリョウ</t>
    </rPh>
    <rPh sb="23" eb="25">
      <t>セイド</t>
    </rPh>
    <rPh sb="26" eb="28">
      <t>イコウ</t>
    </rPh>
    <phoneticPr fontId="2"/>
  </si>
  <si>
    <r>
      <t>※退職者医療制度は、平成20年３月末で廃止（但し、</t>
    </r>
    <r>
      <rPr>
        <sz val="11"/>
        <color indexed="10"/>
        <rFont val="ＭＳ Ｐゴシック"/>
        <family val="3"/>
        <charset val="128"/>
      </rPr>
      <t>平成26年度末まで新規適用を行い、平成27年度以降も65歳到達まで対象。</t>
    </r>
    <r>
      <rPr>
        <sz val="11"/>
        <rFont val="ＭＳ Ｐゴシック"/>
        <family val="3"/>
        <charset val="128"/>
      </rPr>
      <t>）</t>
    </r>
    <rPh sb="1" eb="4">
      <t>タイショクシャ</t>
    </rPh>
    <rPh sb="4" eb="6">
      <t>イリョウ</t>
    </rPh>
    <rPh sb="6" eb="8">
      <t>セイド</t>
    </rPh>
    <rPh sb="10" eb="12">
      <t>ヘイセイ</t>
    </rPh>
    <rPh sb="14" eb="15">
      <t>ネン</t>
    </rPh>
    <rPh sb="16" eb="17">
      <t>ガツ</t>
    </rPh>
    <rPh sb="17" eb="18">
      <t>マツ</t>
    </rPh>
    <rPh sb="19" eb="21">
      <t>ハイシ</t>
    </rPh>
    <rPh sb="22" eb="23">
      <t>タダ</t>
    </rPh>
    <rPh sb="25" eb="27">
      <t>ヘイセイ</t>
    </rPh>
    <rPh sb="29" eb="31">
      <t>ネンド</t>
    </rPh>
    <rPh sb="31" eb="32">
      <t>マツ</t>
    </rPh>
    <rPh sb="34" eb="36">
      <t>シンキ</t>
    </rPh>
    <rPh sb="36" eb="38">
      <t>テキヨウ</t>
    </rPh>
    <rPh sb="39" eb="40">
      <t>オコナ</t>
    </rPh>
    <rPh sb="42" eb="44">
      <t>ヘイセイ</t>
    </rPh>
    <rPh sb="46" eb="48">
      <t>ネンド</t>
    </rPh>
    <rPh sb="48" eb="50">
      <t>イコウ</t>
    </rPh>
    <rPh sb="53" eb="54">
      <t>サイ</t>
    </rPh>
    <rPh sb="54" eb="56">
      <t>トウタツ</t>
    </rPh>
    <rPh sb="58" eb="60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</si>
</sst>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;[Red]#,##0"/>
    <numFmt numFmtId="178" formatCode="\(###0\)"/>
    <numFmt numFmtId="182" formatCode="#,##0.000;[Red]\-#,##0.00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38" fontId="0" fillId="0" borderId="4" xfId="1" applyFont="1" applyBorder="1"/>
    <xf numFmtId="38" fontId="0" fillId="0" borderId="0" xfId="1" applyFont="1" applyBorder="1"/>
    <xf numFmtId="38" fontId="0" fillId="0" borderId="0" xfId="1" applyFont="1" applyFill="1" applyBorder="1"/>
    <xf numFmtId="38" fontId="0" fillId="0" borderId="4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0" borderId="0" xfId="0" applyNumberFormat="1"/>
    <xf numFmtId="49" fontId="0" fillId="0" borderId="4" xfId="1" applyNumberFormat="1" applyFont="1" applyBorder="1" applyAlignment="1">
      <alignment horizontal="right"/>
    </xf>
    <xf numFmtId="49" fontId="0" fillId="0" borderId="0" xfId="1" applyNumberFormat="1" applyFont="1" applyBorder="1" applyAlignment="1">
      <alignment horizontal="right"/>
    </xf>
    <xf numFmtId="0" fontId="0" fillId="0" borderId="0" xfId="0" applyBorder="1"/>
    <xf numFmtId="0" fontId="0" fillId="0" borderId="3" xfId="0" applyFill="1" applyBorder="1" applyAlignment="1">
      <alignment horizontal="center"/>
    </xf>
    <xf numFmtId="38" fontId="0" fillId="0" borderId="4" xfId="1" applyFont="1" applyFill="1" applyBorder="1"/>
    <xf numFmtId="177" fontId="0" fillId="0" borderId="0" xfId="1" applyNumberFormat="1" applyFont="1" applyFill="1" applyBorder="1" applyAlignment="1"/>
    <xf numFmtId="38" fontId="0" fillId="0" borderId="0" xfId="1" applyNumberFormat="1" applyFont="1" applyFill="1" applyBorder="1"/>
    <xf numFmtId="0" fontId="0" fillId="0" borderId="0" xfId="0" applyFill="1"/>
    <xf numFmtId="178" fontId="0" fillId="0" borderId="4" xfId="1" applyNumberFormat="1" applyFont="1" applyFill="1" applyBorder="1" applyAlignment="1" applyProtection="1">
      <alignment horizontal="right"/>
      <protection locked="0"/>
    </xf>
    <xf numFmtId="178" fontId="0" fillId="0" borderId="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4" xfId="1" applyFont="1" applyFill="1" applyBorder="1" applyAlignment="1" applyProtection="1">
      <alignment horizontal="right"/>
      <protection locked="0"/>
    </xf>
    <xf numFmtId="38" fontId="0" fillId="0" borderId="0" xfId="1" applyFont="1" applyFill="1" applyBorder="1" applyAlignment="1">
      <alignment horizontal="right"/>
    </xf>
    <xf numFmtId="0" fontId="0" fillId="0" borderId="5" xfId="0" applyFill="1" applyBorder="1" applyAlignment="1">
      <alignment horizontal="center"/>
    </xf>
    <xf numFmtId="178" fontId="0" fillId="0" borderId="6" xfId="1" applyNumberFormat="1" applyFont="1" applyFill="1" applyBorder="1" applyAlignment="1" applyProtection="1">
      <alignment horizontal="right"/>
      <protection locked="0"/>
    </xf>
    <xf numFmtId="178" fontId="0" fillId="0" borderId="5" xfId="1" applyNumberFormat="1" applyFont="1" applyFill="1" applyBorder="1" applyAlignment="1">
      <alignment horizontal="right"/>
    </xf>
    <xf numFmtId="38" fontId="0" fillId="0" borderId="5" xfId="1" applyFont="1" applyFill="1" applyBorder="1"/>
    <xf numFmtId="0" fontId="1" fillId="0" borderId="0" xfId="0" applyFont="1"/>
    <xf numFmtId="38" fontId="1" fillId="0" borderId="0" xfId="1" applyNumberFormat="1" applyFont="1" applyFill="1" applyBorder="1"/>
    <xf numFmtId="182" fontId="0" fillId="0" borderId="0" xfId="1" applyNumberFormat="1" applyFont="1" applyFill="1" applyBorder="1" applyAlignment="1"/>
    <xf numFmtId="182" fontId="0" fillId="0" borderId="0" xfId="1" applyNumberFormat="1" applyFont="1" applyFill="1" applyBorder="1"/>
    <xf numFmtId="0" fontId="0" fillId="0" borderId="0" xfId="0" applyFont="1"/>
    <xf numFmtId="0" fontId="5" fillId="0" borderId="0" xfId="0" applyFont="1" applyFill="1" applyBorder="1"/>
    <xf numFmtId="0" fontId="0" fillId="2" borderId="0" xfId="0" applyFill="1" applyBorder="1" applyAlignment="1">
      <alignment horizontal="center"/>
    </xf>
    <xf numFmtId="38" fontId="1" fillId="2" borderId="4" xfId="1" applyFont="1" applyFill="1" applyBorder="1" applyAlignment="1" applyProtection="1">
      <alignment horizontal="right"/>
      <protection locked="0"/>
    </xf>
    <xf numFmtId="38" fontId="1" fillId="2" borderId="0" xfId="1" applyFont="1" applyFill="1" applyBorder="1" applyAlignment="1">
      <alignment horizontal="right"/>
    </xf>
    <xf numFmtId="38" fontId="1" fillId="2" borderId="0" xfId="1" applyFont="1" applyFill="1" applyBorder="1"/>
    <xf numFmtId="182" fontId="1" fillId="2" borderId="0" xfId="1" applyNumberFormat="1" applyFont="1" applyFill="1" applyBorder="1" applyAlignment="1"/>
    <xf numFmtId="182" fontId="1" fillId="2" borderId="0" xfId="1" applyNumberFormat="1" applyFont="1" applyFill="1" applyBorder="1"/>
    <xf numFmtId="0" fontId="0" fillId="2" borderId="0" xfId="0" applyFill="1"/>
    <xf numFmtId="49" fontId="0" fillId="0" borderId="0" xfId="0" applyNumberFormat="1" applyFill="1" applyBorder="1" applyAlignment="1">
      <alignment horizontal="center"/>
    </xf>
    <xf numFmtId="38" fontId="1" fillId="0" borderId="4" xfId="1" applyFont="1" applyFill="1" applyBorder="1" applyAlignment="1" applyProtection="1">
      <alignment horizontal="right"/>
      <protection locked="0"/>
    </xf>
    <xf numFmtId="38" fontId="1" fillId="0" borderId="0" xfId="1" applyFont="1" applyFill="1" applyBorder="1" applyAlignment="1">
      <alignment horizontal="right"/>
    </xf>
    <xf numFmtId="38" fontId="1" fillId="0" borderId="0" xfId="1" applyFont="1" applyFill="1" applyBorder="1"/>
    <xf numFmtId="182" fontId="1" fillId="0" borderId="0" xfId="1" applyNumberFormat="1" applyFont="1" applyFill="1" applyBorder="1" applyAlignment="1"/>
    <xf numFmtId="182" fontId="1" fillId="0" borderId="0" xfId="1" applyNumberFormat="1" applyFont="1" applyFill="1" applyBorder="1"/>
    <xf numFmtId="49" fontId="0" fillId="0" borderId="3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tabSelected="1" view="pageBreakPreview" zoomScaleNormal="85" zoomScaleSheetLayoutView="100" workbookViewId="0">
      <pane ySplit="3" topLeftCell="A6" activePane="bottomLeft" state="frozen"/>
      <selection pane="bottomLeft"/>
    </sheetView>
  </sheetViews>
  <sheetFormatPr defaultRowHeight="13.2"/>
  <cols>
    <col min="1" max="1" width="6.88671875" customWidth="1"/>
    <col min="2" max="2" width="7.77734375" customWidth="1"/>
    <col min="3" max="3" width="7.109375" bestFit="1" customWidth="1"/>
    <col min="4" max="4" width="7" bestFit="1" customWidth="1"/>
    <col min="5" max="5" width="8.109375" bestFit="1" customWidth="1"/>
    <col min="6" max="6" width="9.21875" bestFit="1" customWidth="1"/>
    <col min="7" max="8" width="10.6640625" bestFit="1" customWidth="1"/>
    <col min="9" max="9" width="8.109375" bestFit="1" customWidth="1"/>
    <col min="10" max="10" width="10.6640625" bestFit="1" customWidth="1"/>
    <col min="11" max="12" width="9.21875" bestFit="1" customWidth="1"/>
    <col min="13" max="13" width="12.5546875" bestFit="1" customWidth="1"/>
    <col min="14" max="15" width="9.21875" bestFit="1" customWidth="1"/>
    <col min="16" max="16" width="11.77734375" bestFit="1" customWidth="1"/>
    <col min="17" max="17" width="10.5546875" bestFit="1" customWidth="1"/>
    <col min="18" max="18" width="10.21875" bestFit="1" customWidth="1"/>
  </cols>
  <sheetData>
    <row r="1" spans="1:18" ht="13.8" thickBot="1">
      <c r="A1" t="s">
        <v>49</v>
      </c>
    </row>
    <row r="2" spans="1:18">
      <c r="A2" s="51" t="s">
        <v>0</v>
      </c>
      <c r="B2" s="48" t="s">
        <v>7</v>
      </c>
      <c r="C2" s="49"/>
      <c r="D2" s="49"/>
      <c r="E2" s="50"/>
      <c r="F2" s="48" t="s">
        <v>5</v>
      </c>
      <c r="G2" s="49"/>
      <c r="H2" s="50"/>
      <c r="I2" s="48" t="s">
        <v>1</v>
      </c>
      <c r="J2" s="49"/>
      <c r="K2" s="50"/>
      <c r="L2" s="48" t="s">
        <v>6</v>
      </c>
      <c r="M2" s="49"/>
      <c r="N2" s="50"/>
      <c r="O2" s="48" t="s">
        <v>3</v>
      </c>
      <c r="P2" s="49"/>
      <c r="Q2" s="49"/>
    </row>
    <row r="3" spans="1:18" ht="52.8">
      <c r="A3" s="52"/>
      <c r="B3" s="2" t="s">
        <v>31</v>
      </c>
      <c r="C3" s="2" t="s">
        <v>5</v>
      </c>
      <c r="D3" s="2" t="s">
        <v>32</v>
      </c>
      <c r="E3" s="2" t="s">
        <v>35</v>
      </c>
      <c r="F3" s="2" t="s">
        <v>2</v>
      </c>
      <c r="G3" s="2" t="s">
        <v>4</v>
      </c>
      <c r="H3" s="2" t="s">
        <v>51</v>
      </c>
      <c r="I3" s="2" t="s">
        <v>33</v>
      </c>
      <c r="J3" s="2" t="s">
        <v>34</v>
      </c>
      <c r="K3" s="2" t="s">
        <v>50</v>
      </c>
      <c r="L3" s="2" t="s">
        <v>36</v>
      </c>
      <c r="M3" s="2" t="s">
        <v>37</v>
      </c>
      <c r="N3" s="2" t="s">
        <v>53</v>
      </c>
      <c r="O3" s="2" t="s">
        <v>38</v>
      </c>
      <c r="P3" s="2" t="s">
        <v>39</v>
      </c>
      <c r="Q3" s="3" t="s">
        <v>52</v>
      </c>
      <c r="R3" s="1"/>
    </row>
    <row r="4" spans="1:18" hidden="1">
      <c r="A4" s="4">
        <v>2</v>
      </c>
      <c r="B4" s="5">
        <v>19036</v>
      </c>
      <c r="C4" s="6">
        <v>2458</v>
      </c>
      <c r="D4" s="6">
        <v>2121</v>
      </c>
      <c r="E4" s="6">
        <v>14457</v>
      </c>
      <c r="F4" s="6">
        <v>41443</v>
      </c>
      <c r="G4" s="6">
        <v>1903205</v>
      </c>
      <c r="H4" s="6">
        <v>779363</v>
      </c>
      <c r="I4" s="6">
        <v>27665</v>
      </c>
      <c r="J4" s="6">
        <v>603465</v>
      </c>
      <c r="K4" s="6">
        <v>284519</v>
      </c>
      <c r="L4" s="7">
        <v>93582</v>
      </c>
      <c r="M4" s="7">
        <v>1721582</v>
      </c>
      <c r="N4" s="7">
        <v>119083</v>
      </c>
      <c r="O4" s="7">
        <v>162690</v>
      </c>
      <c r="P4" s="7">
        <v>4228252</v>
      </c>
      <c r="Q4" s="6">
        <v>222306</v>
      </c>
    </row>
    <row r="5" spans="1:18" hidden="1">
      <c r="A5" s="4"/>
      <c r="B5" s="8" t="s">
        <v>8</v>
      </c>
      <c r="C5" s="9" t="s">
        <v>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8">
      <c r="A6" s="4" t="s">
        <v>43</v>
      </c>
      <c r="B6" s="5">
        <v>18789</v>
      </c>
      <c r="C6" s="6">
        <v>2665</v>
      </c>
      <c r="D6" s="6">
        <v>2276</v>
      </c>
      <c r="E6" s="7">
        <v>13848</v>
      </c>
      <c r="F6" s="7">
        <v>47463</v>
      </c>
      <c r="G6" s="7">
        <v>2206772</v>
      </c>
      <c r="H6" s="7">
        <v>833059</v>
      </c>
      <c r="I6" s="7">
        <v>30247</v>
      </c>
      <c r="J6" s="7">
        <v>647616</v>
      </c>
      <c r="K6" s="7">
        <v>284541</v>
      </c>
      <c r="L6" s="7">
        <v>96870</v>
      </c>
      <c r="M6" s="7">
        <v>1794849</v>
      </c>
      <c r="N6" s="7">
        <v>129611</v>
      </c>
      <c r="O6" s="7">
        <v>174580</v>
      </c>
      <c r="P6" s="7">
        <v>4649237</v>
      </c>
      <c r="Q6" s="6">
        <v>247656</v>
      </c>
    </row>
    <row r="7" spans="1:18">
      <c r="A7" s="4"/>
      <c r="B7" s="8" t="s">
        <v>10</v>
      </c>
      <c r="C7" s="9" t="s">
        <v>11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8">
      <c r="A8" s="47" t="s">
        <v>42</v>
      </c>
      <c r="B8" s="5">
        <v>18955</v>
      </c>
      <c r="C8" s="6">
        <v>2834</v>
      </c>
      <c r="D8" s="6">
        <v>2353</v>
      </c>
      <c r="E8" s="7">
        <v>13768</v>
      </c>
      <c r="F8" s="7">
        <v>52716</v>
      </c>
      <c r="G8" s="7">
        <v>2491041</v>
      </c>
      <c r="H8" s="7">
        <v>883348</v>
      </c>
      <c r="I8" s="7">
        <v>31661</v>
      </c>
      <c r="J8" s="7">
        <v>746622</v>
      </c>
      <c r="K8" s="7">
        <v>317306</v>
      </c>
      <c r="L8" s="7">
        <v>97240</v>
      </c>
      <c r="M8" s="7">
        <v>1882210</v>
      </c>
      <c r="N8" s="7">
        <v>136709</v>
      </c>
      <c r="O8" s="7">
        <v>181617</v>
      </c>
      <c r="P8" s="7">
        <v>5119873</v>
      </c>
      <c r="Q8" s="6">
        <v>270306</v>
      </c>
    </row>
    <row r="9" spans="1:18">
      <c r="A9" s="47"/>
      <c r="B9" s="8" t="s">
        <v>12</v>
      </c>
      <c r="C9" s="9" t="s">
        <v>13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8">
      <c r="A10" s="47" t="s">
        <v>44</v>
      </c>
      <c r="B10" s="5">
        <v>19073</v>
      </c>
      <c r="C10" s="6">
        <v>2999</v>
      </c>
      <c r="D10" s="6">
        <v>2350</v>
      </c>
      <c r="E10" s="7">
        <v>13724</v>
      </c>
      <c r="F10" s="7">
        <v>56831</v>
      </c>
      <c r="G10" s="7">
        <v>2653072</v>
      </c>
      <c r="H10" s="7">
        <v>888801</v>
      </c>
      <c r="I10" s="7">
        <v>32210</v>
      </c>
      <c r="J10" s="7">
        <v>746160</v>
      </c>
      <c r="K10" s="7">
        <v>317515</v>
      </c>
      <c r="L10" s="7">
        <v>97245</v>
      </c>
      <c r="M10" s="7">
        <v>2025531</v>
      </c>
      <c r="N10" s="7">
        <v>147590</v>
      </c>
      <c r="O10" s="7">
        <v>186286</v>
      </c>
      <c r="P10" s="7">
        <v>5424763</v>
      </c>
      <c r="Q10" s="6">
        <v>284645</v>
      </c>
    </row>
    <row r="11" spans="1:18">
      <c r="A11" s="47"/>
      <c r="B11" s="8" t="s">
        <v>14</v>
      </c>
      <c r="C11" s="9" t="s">
        <v>15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>
      <c r="A12" s="47" t="s">
        <v>45</v>
      </c>
      <c r="B12" s="5">
        <v>19419</v>
      </c>
      <c r="C12" s="6">
        <v>3207</v>
      </c>
      <c r="D12" s="6">
        <v>2299</v>
      </c>
      <c r="E12" s="7">
        <v>13913</v>
      </c>
      <c r="F12" s="7">
        <v>63548</v>
      </c>
      <c r="G12" s="7">
        <v>3034602</v>
      </c>
      <c r="H12" s="7">
        <v>951883</v>
      </c>
      <c r="I12" s="7">
        <v>32577</v>
      </c>
      <c r="J12" s="7">
        <v>786119</v>
      </c>
      <c r="K12" s="7">
        <v>341940</v>
      </c>
      <c r="L12" s="7">
        <v>102031</v>
      </c>
      <c r="M12" s="7">
        <v>2119936</v>
      </c>
      <c r="N12" s="7">
        <v>152371</v>
      </c>
      <c r="O12" s="7">
        <v>198156</v>
      </c>
      <c r="P12" s="7">
        <v>5940657</v>
      </c>
      <c r="Q12" s="6">
        <v>306219</v>
      </c>
    </row>
    <row r="13" spans="1:18">
      <c r="A13" s="47"/>
      <c r="B13" s="8" t="s">
        <v>16</v>
      </c>
      <c r="C13" s="9" t="s">
        <v>17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>
      <c r="A14" s="47" t="s">
        <v>46</v>
      </c>
      <c r="B14" s="5">
        <v>19835</v>
      </c>
      <c r="C14" s="6">
        <v>3458</v>
      </c>
      <c r="D14" s="6">
        <v>2313</v>
      </c>
      <c r="E14" s="7">
        <v>14064</v>
      </c>
      <c r="F14" s="7">
        <v>71402</v>
      </c>
      <c r="G14" s="7">
        <v>3425100</v>
      </c>
      <c r="H14" s="7">
        <v>996828</v>
      </c>
      <c r="I14" s="7">
        <v>34272</v>
      </c>
      <c r="J14" s="7">
        <v>861000</v>
      </c>
      <c r="K14" s="7">
        <v>372244</v>
      </c>
      <c r="L14" s="7">
        <v>105438</v>
      </c>
      <c r="M14" s="7">
        <v>2268219</v>
      </c>
      <c r="N14" s="7">
        <v>161278</v>
      </c>
      <c r="O14" s="7">
        <v>211112</v>
      </c>
      <c r="P14" s="7">
        <v>6554319</v>
      </c>
      <c r="Q14" s="6">
        <v>330809</v>
      </c>
    </row>
    <row r="15" spans="1:18">
      <c r="A15" s="47"/>
      <c r="B15" s="8" t="s">
        <v>18</v>
      </c>
      <c r="C15" s="9" t="s">
        <v>19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8">
      <c r="A16" s="47" t="s">
        <v>47</v>
      </c>
      <c r="B16" s="5">
        <v>20388</v>
      </c>
      <c r="C16" s="6">
        <v>3692</v>
      </c>
      <c r="D16" s="6">
        <v>2501</v>
      </c>
      <c r="E16" s="7">
        <v>14195</v>
      </c>
      <c r="F16" s="7">
        <v>83781</v>
      </c>
      <c r="G16" s="7">
        <v>3870279</v>
      </c>
      <c r="H16" s="7">
        <v>1053711</v>
      </c>
      <c r="I16" s="7">
        <v>38028</v>
      </c>
      <c r="J16" s="7">
        <v>911071</v>
      </c>
      <c r="K16" s="7">
        <v>364283</v>
      </c>
      <c r="L16" s="7">
        <v>113292</v>
      </c>
      <c r="M16" s="7">
        <v>2361676</v>
      </c>
      <c r="N16" s="7">
        <v>166374</v>
      </c>
      <c r="O16" s="7">
        <v>235101</v>
      </c>
      <c r="P16" s="7">
        <v>7143026</v>
      </c>
      <c r="Q16" s="6">
        <v>350681</v>
      </c>
    </row>
    <row r="17" spans="1:18">
      <c r="A17" s="47"/>
      <c r="B17" s="8" t="s">
        <v>20</v>
      </c>
      <c r="C17" s="9" t="s">
        <v>21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8">
      <c r="A18" s="47" t="s">
        <v>48</v>
      </c>
      <c r="B18" s="5">
        <v>21053</v>
      </c>
      <c r="C18" s="6">
        <v>3969</v>
      </c>
      <c r="D18" s="6">
        <v>2640</v>
      </c>
      <c r="E18" s="7">
        <v>14444</v>
      </c>
      <c r="F18" s="7">
        <v>90954</v>
      </c>
      <c r="G18" s="7">
        <v>4237177</v>
      </c>
      <c r="H18" s="7">
        <v>1073518</v>
      </c>
      <c r="I18" s="7">
        <v>41875</v>
      </c>
      <c r="J18" s="7">
        <v>939814</v>
      </c>
      <c r="K18" s="7">
        <v>355990</v>
      </c>
      <c r="L18" s="7">
        <v>119399</v>
      </c>
      <c r="M18" s="7">
        <v>2464310</v>
      </c>
      <c r="N18" s="7">
        <v>170611</v>
      </c>
      <c r="O18" s="7">
        <v>252228</v>
      </c>
      <c r="P18" s="7">
        <v>7641301</v>
      </c>
      <c r="Q18" s="6">
        <v>363335</v>
      </c>
    </row>
    <row r="19" spans="1:18">
      <c r="A19" s="4"/>
      <c r="B19" s="8" t="s">
        <v>22</v>
      </c>
      <c r="C19" s="9" t="s">
        <v>23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8">
      <c r="A20" s="4">
        <v>10</v>
      </c>
      <c r="B20" s="5">
        <v>21924</v>
      </c>
      <c r="C20" s="6">
        <v>4302</v>
      </c>
      <c r="D20" s="6">
        <v>2743</v>
      </c>
      <c r="E20" s="7">
        <v>14879</v>
      </c>
      <c r="F20" s="7">
        <v>107783</v>
      </c>
      <c r="G20" s="7">
        <v>4519592</v>
      </c>
      <c r="H20" s="7">
        <v>1058700</v>
      </c>
      <c r="I20" s="7">
        <v>46083</v>
      </c>
      <c r="J20" s="7">
        <v>970831</v>
      </c>
      <c r="K20" s="7">
        <v>353930</v>
      </c>
      <c r="L20" s="7">
        <v>128709</v>
      </c>
      <c r="M20" s="7">
        <v>2607462</v>
      </c>
      <c r="N20" s="7">
        <v>175244</v>
      </c>
      <c r="O20" s="7">
        <v>282575</v>
      </c>
      <c r="P20" s="7">
        <v>8097885</v>
      </c>
      <c r="Q20" s="6">
        <v>369918</v>
      </c>
    </row>
    <row r="21" spans="1:18">
      <c r="A21" s="4"/>
      <c r="B21" s="8" t="s">
        <v>24</v>
      </c>
      <c r="C21" s="9" t="s">
        <v>25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8">
      <c r="A22" s="4">
        <v>11</v>
      </c>
      <c r="B22" s="5">
        <v>22878</v>
      </c>
      <c r="C22" s="6">
        <v>4661</v>
      </c>
      <c r="D22" s="7">
        <v>2941</v>
      </c>
      <c r="E22" s="7">
        <v>15276</v>
      </c>
      <c r="F22" s="7">
        <v>122161</v>
      </c>
      <c r="G22" s="7">
        <v>5130192</v>
      </c>
      <c r="H22" s="7">
        <v>1108033</v>
      </c>
      <c r="I22" s="7">
        <v>51256</v>
      </c>
      <c r="J22" s="7">
        <v>1138184</v>
      </c>
      <c r="K22" s="7">
        <v>387006</v>
      </c>
      <c r="L22" s="7">
        <v>132747</v>
      </c>
      <c r="M22" s="7">
        <v>2818899</v>
      </c>
      <c r="N22" s="7">
        <v>184531</v>
      </c>
      <c r="O22" s="7">
        <v>306164</v>
      </c>
      <c r="P22" s="7">
        <v>9087274</v>
      </c>
      <c r="Q22" s="6">
        <v>397745</v>
      </c>
      <c r="R22" s="10"/>
    </row>
    <row r="23" spans="1:18">
      <c r="A23" s="4"/>
      <c r="B23" s="8" t="s">
        <v>26</v>
      </c>
      <c r="C23" s="9" t="s">
        <v>27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8">
      <c r="A24" s="4">
        <v>12</v>
      </c>
      <c r="B24" s="5">
        <v>23800</v>
      </c>
      <c r="C24" s="6">
        <v>5050</v>
      </c>
      <c r="D24" s="7">
        <v>3110</v>
      </c>
      <c r="E24" s="7">
        <v>15640</v>
      </c>
      <c r="F24" s="7">
        <v>134043</v>
      </c>
      <c r="G24" s="7">
        <v>4643840</v>
      </c>
      <c r="H24" s="7">
        <v>925252</v>
      </c>
      <c r="I24" s="7">
        <v>54172</v>
      </c>
      <c r="J24" s="7">
        <v>1116715</v>
      </c>
      <c r="K24" s="7">
        <v>359072</v>
      </c>
      <c r="L24" s="7">
        <v>136418</v>
      </c>
      <c r="M24" s="7">
        <v>2957040</v>
      </c>
      <c r="N24" s="7">
        <v>189069</v>
      </c>
      <c r="O24" s="7">
        <v>324633</v>
      </c>
      <c r="P24" s="7">
        <v>8717595</v>
      </c>
      <c r="Q24" s="6">
        <v>366763</v>
      </c>
    </row>
    <row r="25" spans="1:18" s="13" customFormat="1">
      <c r="A25" s="4"/>
      <c r="B25" s="11" t="s">
        <v>28</v>
      </c>
      <c r="C25" s="12" t="s">
        <v>29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  <c r="Q25" s="7"/>
    </row>
    <row r="26" spans="1:18" s="18" customFormat="1">
      <c r="A26" s="14">
        <v>13</v>
      </c>
      <c r="B26" s="15">
        <f>SUM(C26:E26)</f>
        <v>24664</v>
      </c>
      <c r="C26" s="7">
        <v>5430</v>
      </c>
      <c r="D26" s="7">
        <v>3258</v>
      </c>
      <c r="E26" s="7">
        <v>15976</v>
      </c>
      <c r="F26" s="7">
        <v>145870</v>
      </c>
      <c r="G26" s="7">
        <v>4871856</v>
      </c>
      <c r="H26" s="16">
        <f>G26*1000/C27</f>
        <v>902362.65975180594</v>
      </c>
      <c r="I26" s="7">
        <v>59069</v>
      </c>
      <c r="J26" s="7">
        <v>1226914</v>
      </c>
      <c r="K26" s="7">
        <f>J26*1000/D26</f>
        <v>376585.02148557396</v>
      </c>
      <c r="L26" s="7">
        <v>144060</v>
      </c>
      <c r="M26" s="7">
        <v>2988482</v>
      </c>
      <c r="N26" s="7">
        <f>M26*1000/E26</f>
        <v>187060.71607411117</v>
      </c>
      <c r="O26" s="7">
        <f>SUM(F26+I26+L26)</f>
        <v>348999</v>
      </c>
      <c r="P26" s="7">
        <f>SUM(G26+J26+M26)</f>
        <v>9087252</v>
      </c>
      <c r="Q26" s="17">
        <f>P26*1000/B27</f>
        <v>368905.6144196809</v>
      </c>
    </row>
    <row r="27" spans="1:18" s="18" customFormat="1">
      <c r="A27" s="14"/>
      <c r="B27" s="19">
        <v>24633</v>
      </c>
      <c r="C27" s="20">
        <v>5399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8" s="18" customFormat="1">
      <c r="A28" s="14">
        <v>14</v>
      </c>
      <c r="B28" s="15">
        <f>SUM(C28:E28)</f>
        <v>25880</v>
      </c>
      <c r="C28" s="7">
        <v>5752</v>
      </c>
      <c r="D28" s="7">
        <v>3534</v>
      </c>
      <c r="E28" s="7">
        <v>16594</v>
      </c>
      <c r="F28" s="7">
        <v>160158</v>
      </c>
      <c r="G28" s="7">
        <v>5126086</v>
      </c>
      <c r="H28" s="16">
        <f>G28*1000/C29</f>
        <v>900419.1111891797</v>
      </c>
      <c r="I28" s="7">
        <v>59964</v>
      </c>
      <c r="J28" s="7">
        <v>1154240</v>
      </c>
      <c r="K28" s="7">
        <f>J28*1000/D28</f>
        <v>326610.07357102435</v>
      </c>
      <c r="L28" s="7">
        <v>138025</v>
      </c>
      <c r="M28" s="7">
        <v>2844798</v>
      </c>
      <c r="N28" s="7">
        <f>M28*1000/E28</f>
        <v>171435.33807400265</v>
      </c>
      <c r="O28" s="7">
        <f>SUM(F28+I28+L28)</f>
        <v>358147</v>
      </c>
      <c r="P28" s="7">
        <f>SUM(G28+J28+M28)</f>
        <v>9125124</v>
      </c>
      <c r="Q28" s="17">
        <f>P28*1000/B29</f>
        <v>348553.24675324676</v>
      </c>
    </row>
    <row r="29" spans="1:18" s="18" customFormat="1">
      <c r="A29" s="14"/>
      <c r="B29" s="19">
        <v>26180</v>
      </c>
      <c r="C29" s="20">
        <v>5693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8" s="18" customFormat="1">
      <c r="A30" s="14">
        <v>15</v>
      </c>
      <c r="B30" s="15">
        <v>26829</v>
      </c>
      <c r="C30" s="7">
        <v>5700</v>
      </c>
      <c r="D30" s="7">
        <v>3949</v>
      </c>
      <c r="E30" s="7">
        <v>17181</v>
      </c>
      <c r="F30" s="7">
        <v>163025</v>
      </c>
      <c r="G30" s="7">
        <v>5105966</v>
      </c>
      <c r="H30" s="16">
        <v>905313</v>
      </c>
      <c r="I30" s="7">
        <v>73913</v>
      </c>
      <c r="J30" s="7">
        <v>1429213</v>
      </c>
      <c r="K30" s="7">
        <v>361918</v>
      </c>
      <c r="L30" s="7">
        <v>162855</v>
      </c>
      <c r="M30" s="7">
        <v>3303048</v>
      </c>
      <c r="N30" s="7">
        <v>192250</v>
      </c>
      <c r="O30" s="7">
        <f>F30+I30+L30</f>
        <v>399793</v>
      </c>
      <c r="P30" s="7">
        <f>G30+J30+M30</f>
        <v>9838227</v>
      </c>
      <c r="Q30" s="17">
        <f>(G30+J30+M30)*1000/(C31+D30+E30)</f>
        <v>366632.89110829547</v>
      </c>
    </row>
    <row r="31" spans="1:18" s="18" customFormat="1">
      <c r="A31" s="14"/>
      <c r="B31" s="19">
        <v>26770</v>
      </c>
      <c r="C31" s="20">
        <v>5704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8" s="18" customFormat="1">
      <c r="A32" s="14">
        <v>16</v>
      </c>
      <c r="B32" s="15">
        <v>27318</v>
      </c>
      <c r="C32" s="7">
        <v>5567</v>
      </c>
      <c r="D32" s="7">
        <v>4429</v>
      </c>
      <c r="E32" s="7">
        <v>17270</v>
      </c>
      <c r="F32" s="7">
        <v>166660</v>
      </c>
      <c r="G32" s="7">
        <v>5380730</v>
      </c>
      <c r="H32" s="16">
        <v>964116</v>
      </c>
      <c r="I32" s="7">
        <v>87408</v>
      </c>
      <c r="J32" s="7">
        <v>1712090</v>
      </c>
      <c r="K32" s="7">
        <v>386564</v>
      </c>
      <c r="L32" s="7">
        <v>175886</v>
      </c>
      <c r="M32" s="7">
        <v>3407462</v>
      </c>
      <c r="N32" s="7">
        <v>197305</v>
      </c>
      <c r="O32" s="7">
        <f>F32+I32+L32</f>
        <v>429954</v>
      </c>
      <c r="P32" s="7">
        <f>G32+J32+M32</f>
        <v>10500282</v>
      </c>
      <c r="Q32" s="17">
        <f>(G32+J32+M32)*1000/(C33+D32+E32)</f>
        <v>384907.69794721407</v>
      </c>
    </row>
    <row r="33" spans="1:17" s="18" customFormat="1">
      <c r="A33" s="14"/>
      <c r="B33" s="19">
        <v>27280</v>
      </c>
      <c r="C33" s="20">
        <v>5581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7"/>
    </row>
    <row r="34" spans="1:17" s="18" customFormat="1">
      <c r="A34" s="21">
        <v>17</v>
      </c>
      <c r="B34" s="22">
        <v>27733</v>
      </c>
      <c r="C34" s="23">
        <v>5413</v>
      </c>
      <c r="D34" s="7">
        <v>4879</v>
      </c>
      <c r="E34" s="7">
        <v>17400</v>
      </c>
      <c r="F34" s="7">
        <v>167467</v>
      </c>
      <c r="G34" s="7">
        <v>5479999</v>
      </c>
      <c r="H34" s="7">
        <v>1010138</v>
      </c>
      <c r="I34" s="7">
        <v>70870</v>
      </c>
      <c r="J34" s="7">
        <v>1592096</v>
      </c>
      <c r="K34" s="7">
        <v>326316</v>
      </c>
      <c r="L34" s="7">
        <v>188636</v>
      </c>
      <c r="M34" s="7">
        <v>3506564</v>
      </c>
      <c r="N34" s="7">
        <v>201527</v>
      </c>
      <c r="O34" s="7">
        <v>426973</v>
      </c>
      <c r="P34" s="7">
        <v>10578659</v>
      </c>
      <c r="Q34" s="17">
        <f>(G34+J34+M34)*1000/(C35+D34+E34)</f>
        <v>381845.90672827029</v>
      </c>
    </row>
    <row r="35" spans="1:17" s="18" customFormat="1">
      <c r="A35" s="21"/>
      <c r="B35" s="19">
        <v>27704</v>
      </c>
      <c r="C35" s="20">
        <v>5425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8" customFormat="1">
      <c r="A36" s="21">
        <v>18</v>
      </c>
      <c r="B36" s="22">
        <v>27886</v>
      </c>
      <c r="C36" s="23">
        <v>5273</v>
      </c>
      <c r="D36" s="7">
        <v>5155</v>
      </c>
      <c r="E36" s="7">
        <v>17458</v>
      </c>
      <c r="F36" s="7">
        <v>167150</v>
      </c>
      <c r="G36" s="7">
        <v>5426452</v>
      </c>
      <c r="H36" s="7">
        <v>1026182</v>
      </c>
      <c r="I36" s="7">
        <v>81100</v>
      </c>
      <c r="J36" s="7">
        <v>1624499</v>
      </c>
      <c r="K36" s="7">
        <v>315131</v>
      </c>
      <c r="L36" s="7">
        <v>196637</v>
      </c>
      <c r="M36" s="7">
        <v>3635272</v>
      </c>
      <c r="N36" s="7">
        <v>208230</v>
      </c>
      <c r="O36" s="7">
        <f>F36+I36+L36</f>
        <v>444887</v>
      </c>
      <c r="P36" s="7">
        <f>G36+J36+M36</f>
        <v>10686223</v>
      </c>
      <c r="Q36" s="7">
        <v>383005</v>
      </c>
    </row>
    <row r="37" spans="1:17" s="18" customFormat="1">
      <c r="A37" s="21"/>
      <c r="B37" s="19">
        <v>27901</v>
      </c>
      <c r="C37" s="20">
        <v>5288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8" customFormat="1">
      <c r="A38" s="21">
        <v>19</v>
      </c>
      <c r="B38" s="19">
        <v>27920</v>
      </c>
      <c r="C38" s="20">
        <v>5140</v>
      </c>
      <c r="D38" s="7">
        <v>5327</v>
      </c>
      <c r="E38" s="7">
        <v>17453</v>
      </c>
      <c r="F38" s="7">
        <v>165668</v>
      </c>
      <c r="G38" s="7">
        <v>5401607</v>
      </c>
      <c r="H38" s="7">
        <v>1052124</v>
      </c>
      <c r="I38" s="7">
        <v>90144</v>
      </c>
      <c r="J38" s="7">
        <v>1874088</v>
      </c>
      <c r="K38" s="7">
        <v>351809</v>
      </c>
      <c r="L38" s="7">
        <v>205866</v>
      </c>
      <c r="M38" s="7">
        <v>3820724</v>
      </c>
      <c r="N38" s="7">
        <v>218915</v>
      </c>
      <c r="O38" s="7">
        <v>461678</v>
      </c>
      <c r="P38" s="7">
        <v>11096419</v>
      </c>
      <c r="Q38" s="7">
        <v>397522</v>
      </c>
    </row>
    <row r="39" spans="1:17" s="18" customFormat="1">
      <c r="A39" s="21"/>
      <c r="B39" s="19">
        <v>27914</v>
      </c>
      <c r="C39" s="20">
        <v>5134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8" customFormat="1">
      <c r="A40" s="21">
        <v>20</v>
      </c>
      <c r="B40" s="19">
        <v>22546</v>
      </c>
      <c r="C40" s="20">
        <v>0</v>
      </c>
      <c r="D40" s="7">
        <v>1256</v>
      </c>
      <c r="E40" s="7">
        <v>21290</v>
      </c>
      <c r="F40" s="7"/>
      <c r="G40" s="7"/>
      <c r="H40" s="7"/>
      <c r="I40" s="7">
        <v>25924</v>
      </c>
      <c r="J40" s="7">
        <v>539805</v>
      </c>
      <c r="K40" s="7">
        <v>429781</v>
      </c>
      <c r="L40" s="7">
        <v>310435</v>
      </c>
      <c r="M40" s="7">
        <v>5786177</v>
      </c>
      <c r="N40" s="7">
        <v>271779</v>
      </c>
      <c r="O40" s="7">
        <v>336359</v>
      </c>
      <c r="P40" s="7">
        <v>6325982</v>
      </c>
      <c r="Q40" s="7">
        <v>280581</v>
      </c>
    </row>
    <row r="41" spans="1:17" s="18" customFormat="1">
      <c r="A41" s="21"/>
      <c r="B41" s="19"/>
      <c r="C41" s="2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8" customFormat="1">
      <c r="A42" s="21">
        <v>21</v>
      </c>
      <c r="B42" s="22">
        <v>22372</v>
      </c>
      <c r="C42" s="23">
        <v>0</v>
      </c>
      <c r="D42" s="7">
        <v>1061</v>
      </c>
      <c r="E42" s="7">
        <v>21311</v>
      </c>
      <c r="F42" s="7"/>
      <c r="G42" s="7"/>
      <c r="H42" s="7"/>
      <c r="I42" s="7">
        <v>19209</v>
      </c>
      <c r="J42" s="7">
        <v>384664</v>
      </c>
      <c r="K42" s="7">
        <v>362549</v>
      </c>
      <c r="L42" s="7">
        <v>325434</v>
      </c>
      <c r="M42" s="7">
        <v>6081609</v>
      </c>
      <c r="N42" s="7">
        <v>285374</v>
      </c>
      <c r="O42" s="7">
        <v>344643</v>
      </c>
      <c r="P42" s="7">
        <v>6466273</v>
      </c>
      <c r="Q42" s="17">
        <v>289034</v>
      </c>
    </row>
    <row r="43" spans="1:17" s="18" customFormat="1">
      <c r="A43" s="21"/>
      <c r="B43" s="22"/>
      <c r="C43" s="23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7"/>
    </row>
    <row r="44" spans="1:17" s="18" customFormat="1">
      <c r="A44" s="21">
        <v>22</v>
      </c>
      <c r="B44" s="22">
        <v>22636</v>
      </c>
      <c r="C44" s="23">
        <v>0</v>
      </c>
      <c r="D44" s="7">
        <v>1343</v>
      </c>
      <c r="E44" s="7">
        <v>21293</v>
      </c>
      <c r="F44" s="7"/>
      <c r="G44" s="7"/>
      <c r="H44" s="7"/>
      <c r="I44" s="7">
        <v>24309</v>
      </c>
      <c r="J44" s="7">
        <v>550004</v>
      </c>
      <c r="K44" s="7">
        <v>409534</v>
      </c>
      <c r="L44" s="7">
        <v>330324</v>
      </c>
      <c r="M44" s="7">
        <v>6166851</v>
      </c>
      <c r="N44" s="7">
        <v>289619</v>
      </c>
      <c r="O44" s="7">
        <v>354633</v>
      </c>
      <c r="P44" s="7">
        <v>6716855</v>
      </c>
      <c r="Q44" s="17">
        <v>296733</v>
      </c>
    </row>
    <row r="45" spans="1:17" s="18" customFormat="1">
      <c r="A45" s="21"/>
      <c r="B45" s="22"/>
      <c r="C45" s="2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7"/>
    </row>
    <row r="46" spans="1:17" s="18" customFormat="1">
      <c r="A46" s="21">
        <v>23</v>
      </c>
      <c r="B46" s="22">
        <v>22818</v>
      </c>
      <c r="C46" s="23">
        <v>0</v>
      </c>
      <c r="D46" s="7">
        <v>1532</v>
      </c>
      <c r="E46" s="7">
        <v>21286</v>
      </c>
      <c r="F46" s="7"/>
      <c r="G46" s="7"/>
      <c r="H46" s="7"/>
      <c r="I46" s="7">
        <v>28801</v>
      </c>
      <c r="J46" s="7">
        <v>611776</v>
      </c>
      <c r="K46" s="7">
        <v>399332</v>
      </c>
      <c r="L46" s="7">
        <v>335932</v>
      </c>
      <c r="M46" s="7">
        <v>6310815</v>
      </c>
      <c r="N46" s="7">
        <v>296477</v>
      </c>
      <c r="O46" s="7">
        <v>364733</v>
      </c>
      <c r="P46" s="7">
        <v>6922591</v>
      </c>
      <c r="Q46" s="17">
        <v>303383</v>
      </c>
    </row>
    <row r="47" spans="1:17" s="18" customFormat="1">
      <c r="A47" s="21"/>
      <c r="B47" s="22"/>
      <c r="C47" s="23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7"/>
    </row>
    <row r="48" spans="1:17" s="18" customFormat="1">
      <c r="A48" s="21">
        <v>24</v>
      </c>
      <c r="B48" s="22">
        <v>22784</v>
      </c>
      <c r="C48" s="23">
        <v>0</v>
      </c>
      <c r="D48" s="7">
        <v>1475</v>
      </c>
      <c r="E48" s="7">
        <v>21309</v>
      </c>
      <c r="F48" s="7"/>
      <c r="G48" s="7"/>
      <c r="H48" s="7"/>
      <c r="I48" s="7">
        <v>27185</v>
      </c>
      <c r="J48" s="7">
        <v>607199</v>
      </c>
      <c r="K48" s="7">
        <f>J48*1000/D48</f>
        <v>411660.33898305084</v>
      </c>
      <c r="L48" s="7">
        <v>343672</v>
      </c>
      <c r="M48" s="7">
        <v>6466052</v>
      </c>
      <c r="N48" s="7">
        <f>M48*1000/E48</f>
        <v>303442.30137500586</v>
      </c>
      <c r="O48" s="7">
        <f>I48+L48</f>
        <v>370857</v>
      </c>
      <c r="P48" s="7">
        <f>J48+M48</f>
        <v>7073251</v>
      </c>
      <c r="Q48" s="17">
        <f>P48*1000/B48</f>
        <v>310448.16537921346</v>
      </c>
    </row>
    <row r="49" spans="1:17" s="18" customFormat="1">
      <c r="A49" s="21"/>
      <c r="B49" s="22"/>
      <c r="C49" s="23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7"/>
    </row>
    <row r="50" spans="1:17" s="18" customFormat="1">
      <c r="A50" s="21">
        <v>25</v>
      </c>
      <c r="B50" s="22">
        <v>22532</v>
      </c>
      <c r="C50" s="23">
        <v>0</v>
      </c>
      <c r="D50" s="7">
        <v>1378</v>
      </c>
      <c r="E50" s="7">
        <v>21154</v>
      </c>
      <c r="F50" s="7"/>
      <c r="G50" s="7"/>
      <c r="H50" s="7"/>
      <c r="I50" s="7">
        <v>24969</v>
      </c>
      <c r="J50" s="7">
        <v>573641</v>
      </c>
      <c r="K50" s="7">
        <f>J50*1000/D50</f>
        <v>416285.19593613932</v>
      </c>
      <c r="L50" s="7">
        <v>347078</v>
      </c>
      <c r="M50" s="7">
        <v>6627999</v>
      </c>
      <c r="N50" s="7">
        <f>M50*1000/E50</f>
        <v>313321.31039046991</v>
      </c>
      <c r="O50" s="7">
        <f>I50+L50</f>
        <v>372047</v>
      </c>
      <c r="P50" s="7">
        <f>J50+M50</f>
        <v>7201640</v>
      </c>
      <c r="Q50" s="17">
        <f>P50*1000/B50</f>
        <v>319618.32061068702</v>
      </c>
    </row>
    <row r="51" spans="1:17" s="18" customFormat="1">
      <c r="A51" s="21"/>
      <c r="B51" s="22"/>
      <c r="C51" s="23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7"/>
    </row>
    <row r="52" spans="1:17" s="18" customFormat="1">
      <c r="A52" s="21">
        <v>26</v>
      </c>
      <c r="B52" s="22">
        <v>21870</v>
      </c>
      <c r="C52" s="23">
        <v>0</v>
      </c>
      <c r="D52" s="7">
        <v>1148</v>
      </c>
      <c r="E52" s="7">
        <v>20722</v>
      </c>
      <c r="F52" s="7"/>
      <c r="G52" s="7"/>
      <c r="H52" s="7"/>
      <c r="I52" s="7">
        <v>20850</v>
      </c>
      <c r="J52" s="7">
        <v>474231</v>
      </c>
      <c r="K52" s="7">
        <v>413093</v>
      </c>
      <c r="L52" s="7">
        <v>336970</v>
      </c>
      <c r="M52" s="7">
        <v>6703318</v>
      </c>
      <c r="N52" s="7">
        <v>323488</v>
      </c>
      <c r="O52" s="7">
        <v>357820</v>
      </c>
      <c r="P52" s="7">
        <v>7177549</v>
      </c>
      <c r="Q52" s="17">
        <v>328192</v>
      </c>
    </row>
    <row r="53" spans="1:17" s="18" customFormat="1">
      <c r="A53" s="21"/>
      <c r="B53" s="22"/>
      <c r="C53" s="23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7"/>
    </row>
    <row r="54" spans="1:17" s="18" customFormat="1">
      <c r="A54" s="21">
        <v>27</v>
      </c>
      <c r="B54" s="22">
        <v>21440</v>
      </c>
      <c r="C54" s="23">
        <v>0</v>
      </c>
      <c r="D54" s="7">
        <v>787</v>
      </c>
      <c r="E54" s="7">
        <v>20653</v>
      </c>
      <c r="F54" s="7"/>
      <c r="G54" s="7"/>
      <c r="H54" s="7"/>
      <c r="I54" s="7">
        <v>14619</v>
      </c>
      <c r="J54" s="7">
        <v>321913</v>
      </c>
      <c r="K54" s="7">
        <v>409038</v>
      </c>
      <c r="L54" s="7">
        <v>339691</v>
      </c>
      <c r="M54" s="7">
        <v>6726261</v>
      </c>
      <c r="N54" s="7">
        <v>325680</v>
      </c>
      <c r="O54" s="7">
        <v>354310</v>
      </c>
      <c r="P54" s="7">
        <v>7048174</v>
      </c>
      <c r="Q54" s="17">
        <v>328739</v>
      </c>
    </row>
    <row r="55" spans="1:17" s="18" customFormat="1">
      <c r="A55" s="21"/>
      <c r="B55" s="22"/>
      <c r="C55" s="2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17"/>
    </row>
    <row r="56" spans="1:17" s="18" customFormat="1">
      <c r="A56" s="21">
        <v>28</v>
      </c>
      <c r="B56" s="22">
        <v>20716</v>
      </c>
      <c r="C56" s="23">
        <v>0</v>
      </c>
      <c r="D56" s="7">
        <v>463</v>
      </c>
      <c r="E56" s="7">
        <v>20253</v>
      </c>
      <c r="F56" s="7"/>
      <c r="G56" s="7"/>
      <c r="H56" s="7"/>
      <c r="I56" s="7">
        <v>8519</v>
      </c>
      <c r="J56" s="7">
        <v>165951</v>
      </c>
      <c r="K56" s="7">
        <v>358425</v>
      </c>
      <c r="L56" s="7">
        <v>342157</v>
      </c>
      <c r="M56" s="7">
        <v>6744433</v>
      </c>
      <c r="N56" s="7">
        <v>333009</v>
      </c>
      <c r="O56" s="7">
        <v>350676</v>
      </c>
      <c r="P56" s="7">
        <v>6910384</v>
      </c>
      <c r="Q56" s="17">
        <v>333577</v>
      </c>
    </row>
    <row r="57" spans="1:17" s="18" customFormat="1">
      <c r="A57" s="21"/>
      <c r="B57" s="22"/>
      <c r="C57" s="23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17"/>
    </row>
    <row r="58" spans="1:17" s="18" customFormat="1">
      <c r="A58" s="21">
        <v>29</v>
      </c>
      <c r="B58" s="22">
        <v>19803</v>
      </c>
      <c r="C58" s="23">
        <v>0</v>
      </c>
      <c r="D58" s="7">
        <v>234</v>
      </c>
      <c r="E58" s="7">
        <v>19569</v>
      </c>
      <c r="F58" s="7"/>
      <c r="G58" s="7"/>
      <c r="H58" s="7"/>
      <c r="I58" s="7">
        <v>4290</v>
      </c>
      <c r="J58" s="7">
        <v>76612</v>
      </c>
      <c r="K58" s="7">
        <v>327402</v>
      </c>
      <c r="L58" s="7">
        <v>336313</v>
      </c>
      <c r="M58" s="7">
        <v>6733634</v>
      </c>
      <c r="N58" s="7">
        <v>344097</v>
      </c>
      <c r="O58" s="7">
        <f>I58+L58</f>
        <v>340603</v>
      </c>
      <c r="P58" s="7">
        <f>J58+M58</f>
        <v>6810246</v>
      </c>
      <c r="Q58" s="17">
        <v>343900</v>
      </c>
    </row>
    <row r="59" spans="1:17" s="18" customFormat="1">
      <c r="A59" s="21"/>
      <c r="B59" s="22"/>
      <c r="C59" s="23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17"/>
    </row>
    <row r="60" spans="1:17" s="18" customFormat="1">
      <c r="A60" s="21">
        <v>30</v>
      </c>
      <c r="B60" s="22">
        <v>19186</v>
      </c>
      <c r="C60" s="23">
        <v>0</v>
      </c>
      <c r="D60" s="7">
        <v>77</v>
      </c>
      <c r="E60" s="7">
        <v>19109</v>
      </c>
      <c r="F60" s="7"/>
      <c r="G60" s="7"/>
      <c r="H60" s="7"/>
      <c r="I60" s="7">
        <v>1484</v>
      </c>
      <c r="J60" s="7">
        <v>25347</v>
      </c>
      <c r="K60" s="30">
        <f>J60/D60</f>
        <v>329.18181818181819</v>
      </c>
      <c r="L60" s="7">
        <v>333419</v>
      </c>
      <c r="M60" s="7">
        <v>6696668</v>
      </c>
      <c r="N60" s="30">
        <f>M60/E60</f>
        <v>350.44575854309488</v>
      </c>
      <c r="O60" s="7">
        <f>I60+L60</f>
        <v>334903</v>
      </c>
      <c r="P60" s="7">
        <f>J60+M60</f>
        <v>6722015</v>
      </c>
      <c r="Q60" s="31">
        <f>P60/B60</f>
        <v>350.36041905556135</v>
      </c>
    </row>
    <row r="61" spans="1:17" s="18" customFormat="1">
      <c r="A61" s="21"/>
      <c r="B61" s="22"/>
      <c r="C61" s="23"/>
      <c r="D61" s="7"/>
      <c r="E61" s="7"/>
      <c r="F61" s="7"/>
      <c r="G61" s="7"/>
      <c r="H61" s="7"/>
      <c r="I61" s="7"/>
      <c r="J61" s="7"/>
      <c r="K61" s="30"/>
      <c r="L61" s="7"/>
      <c r="M61" s="7"/>
      <c r="N61" s="30"/>
      <c r="O61" s="7"/>
      <c r="P61" s="7"/>
      <c r="Q61" s="31"/>
    </row>
    <row r="62" spans="1:17" s="40" customFormat="1">
      <c r="A62" s="34">
        <v>31</v>
      </c>
      <c r="B62" s="35">
        <v>18727</v>
      </c>
      <c r="C62" s="36">
        <v>0</v>
      </c>
      <c r="D62" s="37">
        <v>9</v>
      </c>
      <c r="E62" s="37">
        <v>18718</v>
      </c>
      <c r="F62" s="37"/>
      <c r="G62" s="37"/>
      <c r="H62" s="37"/>
      <c r="I62" s="37">
        <v>174</v>
      </c>
      <c r="J62" s="37">
        <v>2313</v>
      </c>
      <c r="K62" s="38">
        <f>J62/D62</f>
        <v>257</v>
      </c>
      <c r="L62" s="37">
        <v>331137</v>
      </c>
      <c r="M62" s="37">
        <v>6830203</v>
      </c>
      <c r="N62" s="38">
        <f>M62/E62</f>
        <v>364.90025643765358</v>
      </c>
      <c r="O62" s="37">
        <f>I62+L62</f>
        <v>331311</v>
      </c>
      <c r="P62" s="37">
        <f>J62+M62</f>
        <v>6832516</v>
      </c>
      <c r="Q62" s="39">
        <f>P62/B62</f>
        <v>364.84840070486462</v>
      </c>
    </row>
    <row r="63" spans="1:17" s="18" customFormat="1">
      <c r="A63" s="21"/>
      <c r="B63" s="22"/>
      <c r="C63" s="23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17"/>
    </row>
    <row r="64" spans="1:17" s="18" customFormat="1">
      <c r="A64" s="21" t="s">
        <v>40</v>
      </c>
      <c r="B64" s="35">
        <v>18474</v>
      </c>
      <c r="C64" s="36">
        <v>0</v>
      </c>
      <c r="D64" s="37">
        <v>0</v>
      </c>
      <c r="E64" s="37">
        <v>18474</v>
      </c>
      <c r="F64" s="37"/>
      <c r="G64" s="37"/>
      <c r="H64" s="37"/>
      <c r="I64" s="37">
        <v>-5</v>
      </c>
      <c r="J64" s="37">
        <v>-103</v>
      </c>
      <c r="K64" s="37"/>
      <c r="L64" s="37">
        <v>303881</v>
      </c>
      <c r="M64" s="37">
        <v>6440632</v>
      </c>
      <c r="N64" s="38">
        <f>M64/E64</f>
        <v>348.63223990473097</v>
      </c>
      <c r="O64" s="37">
        <f t="shared" ref="O64:P66" si="0">I64+L64</f>
        <v>303876</v>
      </c>
      <c r="P64" s="37">
        <f t="shared" si="0"/>
        <v>6440529</v>
      </c>
      <c r="Q64" s="39">
        <f>P64/B64</f>
        <v>348.62666450146151</v>
      </c>
    </row>
    <row r="65" spans="1:17" s="18" customFormat="1">
      <c r="A65" s="41" t="s">
        <v>41</v>
      </c>
      <c r="B65" s="42">
        <v>18150</v>
      </c>
      <c r="C65" s="43">
        <v>0</v>
      </c>
      <c r="D65" s="44">
        <v>0</v>
      </c>
      <c r="E65" s="44">
        <v>18150</v>
      </c>
      <c r="F65" s="44"/>
      <c r="G65" s="44"/>
      <c r="H65" s="44"/>
      <c r="I65" s="44">
        <v>1</v>
      </c>
      <c r="J65" s="44">
        <v>9</v>
      </c>
      <c r="K65" s="44"/>
      <c r="L65" s="44">
        <v>321374</v>
      </c>
      <c r="M65" s="44">
        <v>6932894</v>
      </c>
      <c r="N65" s="45">
        <f>M65/E65</f>
        <v>381.97763085399447</v>
      </c>
      <c r="O65" s="44">
        <f t="shared" si="0"/>
        <v>321375</v>
      </c>
      <c r="P65" s="44">
        <f t="shared" si="0"/>
        <v>6932903</v>
      </c>
      <c r="Q65" s="46">
        <f>P65/B65</f>
        <v>381.97812672176309</v>
      </c>
    </row>
    <row r="66" spans="1:17" s="18" customFormat="1">
      <c r="A66" s="41" t="s">
        <v>42</v>
      </c>
      <c r="B66" s="42">
        <v>17716</v>
      </c>
      <c r="C66" s="43">
        <v>0</v>
      </c>
      <c r="D66" s="44">
        <v>0</v>
      </c>
      <c r="E66" s="44">
        <v>17716</v>
      </c>
      <c r="F66" s="44"/>
      <c r="G66" s="44"/>
      <c r="H66" s="44"/>
      <c r="I66" s="44">
        <v>0</v>
      </c>
      <c r="J66" s="44">
        <v>0</v>
      </c>
      <c r="K66" s="44"/>
      <c r="L66" s="44">
        <v>326236</v>
      </c>
      <c r="M66" s="44">
        <v>6875556</v>
      </c>
      <c r="N66" s="45">
        <f>M66/E66</f>
        <v>388.09866787085122</v>
      </c>
      <c r="O66" s="44">
        <f t="shared" si="0"/>
        <v>326236</v>
      </c>
      <c r="P66" s="44">
        <f t="shared" si="0"/>
        <v>6875556</v>
      </c>
      <c r="Q66" s="46">
        <f>P66/B66</f>
        <v>388.09866787085122</v>
      </c>
    </row>
    <row r="67" spans="1:17" s="18" customFormat="1" ht="13.8" thickBot="1">
      <c r="A67" s="24"/>
      <c r="B67" s="25"/>
      <c r="C67" s="26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>
      <c r="A68" t="s">
        <v>30</v>
      </c>
    </row>
    <row r="69" spans="1:17">
      <c r="A69" t="s">
        <v>54</v>
      </c>
      <c r="E69" s="17"/>
    </row>
    <row r="70" spans="1:17">
      <c r="A70" s="32" t="s">
        <v>55</v>
      </c>
      <c r="B70" s="28"/>
      <c r="C70" s="28"/>
      <c r="D70" s="28"/>
      <c r="E70" s="29"/>
      <c r="F70" s="28"/>
      <c r="G70" s="28"/>
      <c r="H70" s="28"/>
      <c r="I70" s="28"/>
    </row>
    <row r="71" spans="1:17">
      <c r="A71" s="32" t="s">
        <v>56</v>
      </c>
      <c r="B71" s="28"/>
      <c r="C71" s="28"/>
      <c r="D71" s="28"/>
      <c r="E71" s="29"/>
      <c r="F71" s="28"/>
      <c r="G71" s="28"/>
      <c r="H71" s="28"/>
      <c r="I71" s="28"/>
    </row>
    <row r="72" spans="1:17">
      <c r="A72" s="33"/>
      <c r="E72" s="17"/>
    </row>
    <row r="73" spans="1:17">
      <c r="E73" s="17"/>
    </row>
    <row r="74" spans="1:17">
      <c r="E74" s="17"/>
    </row>
    <row r="75" spans="1:17">
      <c r="E75" s="17"/>
    </row>
    <row r="76" spans="1:17">
      <c r="E76" s="17"/>
    </row>
    <row r="77" spans="1:17">
      <c r="E77" s="17"/>
    </row>
    <row r="78" spans="1:17">
      <c r="E78" s="17"/>
    </row>
    <row r="79" spans="1:17">
      <c r="E79" s="17"/>
    </row>
    <row r="80" spans="1:17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</sheetData>
  <mergeCells count="6">
    <mergeCell ref="L2:N2"/>
    <mergeCell ref="O2:Q2"/>
    <mergeCell ref="A2:A3"/>
    <mergeCell ref="B2:E2"/>
    <mergeCell ref="F2:H2"/>
    <mergeCell ref="I2:K2"/>
  </mergeCells>
  <phoneticPr fontId="2"/>
  <pageMargins left="0.23622047244094491" right="0.23622047244094491" top="0.43307086614173229" bottom="0.23622047244094491" header="0.31496062992125984" footer="0.19685039370078741"/>
  <pageSetup paperSize="9" scale="63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2023-12-15T02:15:45Z</cp:lastPrinted>
  <dcterms:created xsi:type="dcterms:W3CDTF">2001-09-28T05:52:06Z</dcterms:created>
  <dcterms:modified xsi:type="dcterms:W3CDTF">2023-12-15T02:16:08Z</dcterms:modified>
</cp:coreProperties>
</file>