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/>
  <mc:AlternateContent xmlns:mc="http://schemas.openxmlformats.org/markup-compatibility/2006">
    <mc:Choice Requires="x15">
      <x15ac:absPath xmlns:x15ac="http://schemas.microsoft.com/office/spreadsheetml/2010/11/ac" url="Y:\201 統計\02 統計おおのじょう　　　　　　　　　　　　　　　　　  ※毎年（７月、２月）\90 最新更新データ　※更新のたびに、データを入れ替え\第２章\"/>
    </mc:Choice>
  </mc:AlternateContent>
  <xr:revisionPtr revIDLastSave="0" documentId="13_ncr:1_{D5649A51-B608-4E8E-A538-38FA3452B1B4}" xr6:coauthVersionLast="36" xr6:coauthVersionMax="36" xr10:uidLastSave="{00000000-0000-0000-0000-000000000000}"/>
  <bookViews>
    <workbookView xWindow="1848" yWindow="5868" windowWidth="15360" windowHeight="9060" xr2:uid="{00000000-000D-0000-FFFF-FFFF00000000}"/>
  </bookViews>
  <sheets>
    <sheet name="Sheet1" sheetId="1" r:id="rId1"/>
  </sheets>
  <definedNames>
    <definedName name="_xlnm.Print_Titles" localSheetId="0">Sheet1!$A:$A</definedName>
  </definedNames>
  <calcPr calcId="191029"/>
</workbook>
</file>

<file path=xl/calcChain.xml><?xml version="1.0" encoding="utf-8"?>
<calcChain xmlns="http://schemas.openxmlformats.org/spreadsheetml/2006/main">
  <c r="AN3" i="1" l="1"/>
  <c r="AM3" i="1" l="1"/>
  <c r="AL3" i="1"/>
  <c r="AK3" i="1"/>
  <c r="AJ3" i="1"/>
  <c r="AI3" i="1"/>
  <c r="AH3" i="1"/>
  <c r="AF3" i="1"/>
  <c r="AE3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3" i="1" s="1"/>
  <c r="AD5" i="1"/>
  <c r="AD4" i="1"/>
  <c r="AC3" i="1"/>
  <c r="AB3" i="1"/>
  <c r="AA3" i="1"/>
  <c r="Y3" i="1"/>
  <c r="W3" i="1"/>
  <c r="V3" i="1"/>
  <c r="U3" i="1"/>
  <c r="T3" i="1"/>
  <c r="S3" i="1"/>
  <c r="AG3" i="1"/>
</calcChain>
</file>

<file path=xl/sharedStrings.xml><?xml version="1.0" encoding="utf-8"?>
<sst xmlns="http://schemas.openxmlformats.org/spreadsheetml/2006/main" count="216" uniqueCount="69">
  <si>
    <t>行政区名</t>
    <rPh sb="0" eb="2">
      <t>ギョウセイ</t>
    </rPh>
    <rPh sb="2" eb="3">
      <t>ク</t>
    </rPh>
    <rPh sb="3" eb="4">
      <t>メイ</t>
    </rPh>
    <phoneticPr fontId="2"/>
  </si>
  <si>
    <t>総数</t>
    <rPh sb="0" eb="2">
      <t>ソウスウ</t>
    </rPh>
    <phoneticPr fontId="2"/>
  </si>
  <si>
    <t>牛頸</t>
    <rPh sb="0" eb="1">
      <t>ウシ</t>
    </rPh>
    <rPh sb="1" eb="2">
      <t>クビ</t>
    </rPh>
    <phoneticPr fontId="2"/>
  </si>
  <si>
    <t>上大利</t>
    <rPh sb="0" eb="1">
      <t>カミ</t>
    </rPh>
    <rPh sb="1" eb="2">
      <t>オオ</t>
    </rPh>
    <rPh sb="2" eb="3">
      <t>リ</t>
    </rPh>
    <phoneticPr fontId="2"/>
  </si>
  <si>
    <t>下大利</t>
    <rPh sb="0" eb="1">
      <t>シモ</t>
    </rPh>
    <rPh sb="1" eb="2">
      <t>オオ</t>
    </rPh>
    <rPh sb="2" eb="3">
      <t>リ</t>
    </rPh>
    <phoneticPr fontId="2"/>
  </si>
  <si>
    <t>白木原</t>
    <rPh sb="0" eb="3">
      <t>シラキバル</t>
    </rPh>
    <phoneticPr fontId="2"/>
  </si>
  <si>
    <t>瓦田</t>
    <rPh sb="0" eb="1">
      <t>カワラ</t>
    </rPh>
    <rPh sb="1" eb="2">
      <t>タ</t>
    </rPh>
    <phoneticPr fontId="2"/>
  </si>
  <si>
    <t>釜蓋</t>
    <rPh sb="0" eb="1">
      <t>カマ</t>
    </rPh>
    <rPh sb="1" eb="2">
      <t>フタ</t>
    </rPh>
    <phoneticPr fontId="2"/>
  </si>
  <si>
    <t>井の口</t>
    <rPh sb="0" eb="1">
      <t>イ</t>
    </rPh>
    <rPh sb="2" eb="3">
      <t>クチ</t>
    </rPh>
    <phoneticPr fontId="2"/>
  </si>
  <si>
    <t>上筒井</t>
    <rPh sb="0" eb="1">
      <t>カミ</t>
    </rPh>
    <rPh sb="1" eb="3">
      <t>ツツイ</t>
    </rPh>
    <phoneticPr fontId="2"/>
  </si>
  <si>
    <t>下筒井</t>
    <rPh sb="0" eb="1">
      <t>シモ</t>
    </rPh>
    <rPh sb="1" eb="3">
      <t>ツツイ</t>
    </rPh>
    <phoneticPr fontId="2"/>
  </si>
  <si>
    <t>山田</t>
    <rPh sb="0" eb="2">
      <t>ヤマダ</t>
    </rPh>
    <phoneticPr fontId="2"/>
  </si>
  <si>
    <t>雑餉隈町</t>
    <rPh sb="0" eb="4">
      <t>ザッショノクママチ</t>
    </rPh>
    <phoneticPr fontId="2"/>
  </si>
  <si>
    <t>栄町</t>
    <rPh sb="0" eb="2">
      <t>サカエマチ</t>
    </rPh>
    <phoneticPr fontId="2"/>
  </si>
  <si>
    <t>仲島</t>
    <rPh sb="0" eb="1">
      <t>ナカ</t>
    </rPh>
    <rPh sb="1" eb="2">
      <t>シマ</t>
    </rPh>
    <phoneticPr fontId="2"/>
  </si>
  <si>
    <t>畑詰</t>
    <rPh sb="0" eb="1">
      <t>ハタケ</t>
    </rPh>
    <rPh sb="1" eb="2">
      <t>ツ</t>
    </rPh>
    <phoneticPr fontId="2"/>
  </si>
  <si>
    <t>中</t>
    <rPh sb="0" eb="1">
      <t>ナカ</t>
    </rPh>
    <phoneticPr fontId="2"/>
  </si>
  <si>
    <t>乙金</t>
    <rPh sb="0" eb="1">
      <t>オツ</t>
    </rPh>
    <rPh sb="1" eb="2">
      <t>カネ</t>
    </rPh>
    <phoneticPr fontId="2"/>
  </si>
  <si>
    <t>乙金台</t>
    <rPh sb="0" eb="1">
      <t>オツ</t>
    </rPh>
    <rPh sb="1" eb="2">
      <t>カネ</t>
    </rPh>
    <rPh sb="2" eb="3">
      <t>ダイ</t>
    </rPh>
    <phoneticPr fontId="2"/>
  </si>
  <si>
    <t>下大利団地</t>
    <rPh sb="0" eb="1">
      <t>シモ</t>
    </rPh>
    <rPh sb="1" eb="2">
      <t>オオ</t>
    </rPh>
    <rPh sb="2" eb="3">
      <t>リ</t>
    </rPh>
    <rPh sb="3" eb="5">
      <t>ダンチ</t>
    </rPh>
    <phoneticPr fontId="2"/>
  </si>
  <si>
    <t>東大利</t>
    <rPh sb="0" eb="1">
      <t>ヒガシ</t>
    </rPh>
    <rPh sb="1" eb="2">
      <t>オオ</t>
    </rPh>
    <rPh sb="2" eb="3">
      <t>リ</t>
    </rPh>
    <phoneticPr fontId="2"/>
  </si>
  <si>
    <t>大池</t>
    <rPh sb="0" eb="2">
      <t>オオイケ</t>
    </rPh>
    <phoneticPr fontId="2"/>
  </si>
  <si>
    <t>乙金東</t>
    <rPh sb="0" eb="1">
      <t>オツ</t>
    </rPh>
    <rPh sb="1" eb="2">
      <t>カネ</t>
    </rPh>
    <rPh sb="2" eb="3">
      <t>ヒガシ</t>
    </rPh>
    <phoneticPr fontId="2"/>
  </si>
  <si>
    <t>平野台</t>
    <rPh sb="0" eb="2">
      <t>ヒラノ</t>
    </rPh>
    <rPh sb="2" eb="3">
      <t>ダイ</t>
    </rPh>
    <phoneticPr fontId="2"/>
  </si>
  <si>
    <t>月の浦</t>
    <rPh sb="0" eb="1">
      <t>ツキ</t>
    </rPh>
    <rPh sb="2" eb="3">
      <t>ウラ</t>
    </rPh>
    <phoneticPr fontId="2"/>
  </si>
  <si>
    <t>60年</t>
    <rPh sb="2" eb="3">
      <t>ネン</t>
    </rPh>
    <phoneticPr fontId="2"/>
  </si>
  <si>
    <t>62年</t>
    <rPh sb="2" eb="3">
      <t>ネン</t>
    </rPh>
    <phoneticPr fontId="2"/>
  </si>
  <si>
    <t>63年</t>
    <rPh sb="2" eb="3">
      <t>ネン</t>
    </rPh>
    <phoneticPr fontId="2"/>
  </si>
  <si>
    <t>10年</t>
    <rPh sb="2" eb="3">
      <t>ネン</t>
    </rPh>
    <phoneticPr fontId="2"/>
  </si>
  <si>
    <t>11年</t>
    <rPh sb="2" eb="3">
      <t>ネン</t>
    </rPh>
    <phoneticPr fontId="2"/>
  </si>
  <si>
    <t>12年</t>
    <rPh sb="2" eb="3">
      <t>ネン</t>
    </rPh>
    <phoneticPr fontId="2"/>
  </si>
  <si>
    <t>13年</t>
    <rPh sb="2" eb="3">
      <t>ネン</t>
    </rPh>
    <phoneticPr fontId="2"/>
  </si>
  <si>
    <t>14年</t>
    <rPh sb="2" eb="3">
      <t>ネン</t>
    </rPh>
    <phoneticPr fontId="2"/>
  </si>
  <si>
    <t>資料：住民記録（行政資料室）</t>
    <rPh sb="0" eb="2">
      <t>シリョウ</t>
    </rPh>
    <rPh sb="3" eb="5">
      <t>ジュウミン</t>
    </rPh>
    <rPh sb="5" eb="7">
      <t>キロク</t>
    </rPh>
    <rPh sb="8" eb="10">
      <t>ギョウセイ</t>
    </rPh>
    <rPh sb="10" eb="13">
      <t>シリョウシツ</t>
    </rPh>
    <phoneticPr fontId="2"/>
  </si>
  <si>
    <r>
      <t>1</t>
    </r>
    <r>
      <rPr>
        <sz val="11"/>
        <rFont val="ＭＳ Ｐゴシック"/>
        <family val="3"/>
        <charset val="128"/>
      </rPr>
      <t>5年</t>
    </r>
    <rPh sb="2" eb="3">
      <t>ネン</t>
    </rPh>
    <phoneticPr fontId="2"/>
  </si>
  <si>
    <r>
      <t>16</t>
    </r>
    <r>
      <rPr>
        <sz val="11"/>
        <rFont val="ＭＳ Ｐゴシック"/>
        <family val="3"/>
        <charset val="128"/>
      </rPr>
      <t>年</t>
    </r>
    <rPh sb="2" eb="3">
      <t>ネン</t>
    </rPh>
    <phoneticPr fontId="2"/>
  </si>
  <si>
    <t>17年</t>
    <rPh sb="2" eb="3">
      <t>ネン</t>
    </rPh>
    <phoneticPr fontId="2"/>
  </si>
  <si>
    <t>18年</t>
    <rPh sb="2" eb="3">
      <t>ネン</t>
    </rPh>
    <phoneticPr fontId="2"/>
  </si>
  <si>
    <t>19年</t>
    <rPh sb="2" eb="3">
      <t>ネン</t>
    </rPh>
    <phoneticPr fontId="2"/>
  </si>
  <si>
    <t>20年</t>
    <rPh sb="2" eb="3">
      <t>ネン</t>
    </rPh>
    <phoneticPr fontId="2"/>
  </si>
  <si>
    <t>21年</t>
    <rPh sb="2" eb="3">
      <t>ネン</t>
    </rPh>
    <phoneticPr fontId="2"/>
  </si>
  <si>
    <r>
      <t>2</t>
    </r>
    <r>
      <rPr>
        <sz val="11"/>
        <rFont val="ＭＳ Ｐゴシック"/>
        <family val="3"/>
        <charset val="128"/>
      </rPr>
      <t>2年</t>
    </r>
    <rPh sb="2" eb="3">
      <t>ネン</t>
    </rPh>
    <phoneticPr fontId="2"/>
  </si>
  <si>
    <r>
      <t>23年</t>
    </r>
    <r>
      <rPr>
        <sz val="11"/>
        <rFont val="ＭＳ Ｐゴシック"/>
        <family val="3"/>
        <charset val="128"/>
      </rPr>
      <t/>
    </r>
    <rPh sb="2" eb="3">
      <t>ネン</t>
    </rPh>
    <phoneticPr fontId="2"/>
  </si>
  <si>
    <t>24年</t>
    <rPh sb="2" eb="3">
      <t>ネン</t>
    </rPh>
    <phoneticPr fontId="2"/>
  </si>
  <si>
    <t>若草</t>
    <rPh sb="0" eb="2">
      <t>ワカクサ</t>
    </rPh>
    <phoneticPr fontId="2"/>
  </si>
  <si>
    <t>25年</t>
    <rPh sb="2" eb="3">
      <t>ネン</t>
    </rPh>
    <phoneticPr fontId="2"/>
  </si>
  <si>
    <t>26年</t>
    <rPh sb="2" eb="3">
      <t>ネン</t>
    </rPh>
    <phoneticPr fontId="2"/>
  </si>
  <si>
    <t>28年</t>
    <rPh sb="2" eb="3">
      <t>ネン</t>
    </rPh>
    <phoneticPr fontId="2"/>
  </si>
  <si>
    <t>29年</t>
    <rPh sb="2" eb="3">
      <t>ネン</t>
    </rPh>
    <phoneticPr fontId="2"/>
  </si>
  <si>
    <t>30年</t>
    <rPh sb="2" eb="3">
      <t>ネン</t>
    </rPh>
    <phoneticPr fontId="2"/>
  </si>
  <si>
    <t>３年</t>
    <rPh sb="1" eb="2">
      <t>ネン</t>
    </rPh>
    <phoneticPr fontId="2"/>
  </si>
  <si>
    <t>４年</t>
    <rPh sb="1" eb="2">
      <t>ネン</t>
    </rPh>
    <phoneticPr fontId="2"/>
  </si>
  <si>
    <r>
      <t>（３</t>
    </r>
    <r>
      <rPr>
        <sz val="11"/>
        <rFont val="ＭＳ Ｐゴシック"/>
        <family val="3"/>
        <charset val="128"/>
      </rPr>
      <t>-１</t>
    </r>
    <r>
      <rPr>
        <sz val="11"/>
        <rFont val="ＭＳ Ｐゴシック"/>
        <family val="3"/>
        <charset val="128"/>
      </rPr>
      <t>）行政区別人口（外国人登録者を含まない）　　　　　　　　単位：人（各年10月１日）</t>
    </r>
    <rPh sb="5" eb="7">
      <t>ギョウセイ</t>
    </rPh>
    <rPh sb="7" eb="9">
      <t>クベツ</t>
    </rPh>
    <rPh sb="9" eb="11">
      <t>ジンコウ</t>
    </rPh>
    <rPh sb="12" eb="14">
      <t>ガイコク</t>
    </rPh>
    <rPh sb="14" eb="15">
      <t>ジン</t>
    </rPh>
    <rPh sb="15" eb="18">
      <t>トウロクシャ</t>
    </rPh>
    <rPh sb="19" eb="20">
      <t>フク</t>
    </rPh>
    <rPh sb="32" eb="34">
      <t>タンイ</t>
    </rPh>
    <rPh sb="35" eb="36">
      <t>ニン</t>
    </rPh>
    <rPh sb="37" eb="39">
      <t>カクネン</t>
    </rPh>
    <rPh sb="41" eb="42">
      <t>ガツ</t>
    </rPh>
    <rPh sb="43" eb="44">
      <t>ニチ</t>
    </rPh>
    <phoneticPr fontId="2"/>
  </si>
  <si>
    <t>昭和55年</t>
    <rPh sb="0" eb="2">
      <t>ショウワ</t>
    </rPh>
    <rPh sb="4" eb="5">
      <t>ネン</t>
    </rPh>
    <phoneticPr fontId="2"/>
  </si>
  <si>
    <t>平成元年</t>
    <rPh sb="0" eb="2">
      <t>ヘイセイ</t>
    </rPh>
    <rPh sb="2" eb="4">
      <t>ガンネン</t>
    </rPh>
    <phoneticPr fontId="2"/>
  </si>
  <si>
    <t>２年</t>
    <rPh sb="1" eb="2">
      <t>ネン</t>
    </rPh>
    <phoneticPr fontId="2"/>
  </si>
  <si>
    <t>５年</t>
    <rPh sb="1" eb="2">
      <t>ネン</t>
    </rPh>
    <phoneticPr fontId="2"/>
  </si>
  <si>
    <t>６年</t>
    <rPh sb="1" eb="2">
      <t>ネン</t>
    </rPh>
    <phoneticPr fontId="2"/>
  </si>
  <si>
    <t>７年</t>
    <rPh sb="1" eb="2">
      <t>ネン</t>
    </rPh>
    <phoneticPr fontId="2"/>
  </si>
  <si>
    <t>８年</t>
    <rPh sb="1" eb="2">
      <t>ネン</t>
    </rPh>
    <phoneticPr fontId="2"/>
  </si>
  <si>
    <t>９年</t>
    <rPh sb="1" eb="2">
      <t>ネン</t>
    </rPh>
    <phoneticPr fontId="2"/>
  </si>
  <si>
    <t>27年</t>
    <rPh sb="2" eb="3">
      <t>ネン</t>
    </rPh>
    <phoneticPr fontId="2"/>
  </si>
  <si>
    <t>南ケ丘１区</t>
    <rPh sb="0" eb="1">
      <t>ミナミ</t>
    </rPh>
    <rPh sb="2" eb="3">
      <t>オカ</t>
    </rPh>
    <rPh sb="4" eb="5">
      <t>ク</t>
    </rPh>
    <phoneticPr fontId="2"/>
  </si>
  <si>
    <t>南ケ丘２区</t>
    <rPh sb="0" eb="1">
      <t>ミナミ</t>
    </rPh>
    <rPh sb="2" eb="3">
      <t>オカ</t>
    </rPh>
    <rPh sb="3" eb="5">
      <t>ニク</t>
    </rPh>
    <phoneticPr fontId="2"/>
  </si>
  <si>
    <t>つつじケ丘</t>
    <rPh sb="4" eb="5">
      <t>オカ</t>
    </rPh>
    <phoneticPr fontId="2"/>
  </si>
  <si>
    <t>　</t>
    <phoneticPr fontId="2"/>
  </si>
  <si>
    <t>中　大　利</t>
    <rPh sb="0" eb="1">
      <t>ナカ</t>
    </rPh>
    <rPh sb="2" eb="3">
      <t>ダイ</t>
    </rPh>
    <rPh sb="4" eb="5">
      <t>リ</t>
    </rPh>
    <phoneticPr fontId="2"/>
  </si>
  <si>
    <t>31年</t>
    <rPh sb="2" eb="3">
      <t>ネン</t>
    </rPh>
    <phoneticPr fontId="2"/>
  </si>
  <si>
    <t>令和２年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</si>
</sst>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9">
    <xf numFmtId="0" fontId="0" fillId="0" borderId="0" xfId="0"/>
    <xf numFmtId="0" fontId="1" fillId="0" borderId="1" xfId="0" applyFont="1" applyFill="1" applyBorder="1"/>
    <xf numFmtId="0" fontId="1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distributed"/>
    </xf>
    <xf numFmtId="38" fontId="1" fillId="0" borderId="0" xfId="1" applyFont="1" applyFill="1"/>
    <xf numFmtId="38" fontId="1" fillId="0" borderId="1" xfId="1" applyFont="1" applyFill="1" applyBorder="1"/>
    <xf numFmtId="0" fontId="0" fillId="0" borderId="3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176" fontId="1" fillId="0" borderId="0" xfId="0" applyNumberFormat="1" applyFont="1" applyFill="1"/>
    <xf numFmtId="176" fontId="0" fillId="0" borderId="6" xfId="0" applyNumberFormat="1" applyFont="1" applyFill="1" applyBorder="1" applyAlignment="1">
      <alignment horizontal="center"/>
    </xf>
    <xf numFmtId="176" fontId="1" fillId="0" borderId="1" xfId="0" applyNumberFormat="1" applyFont="1" applyFill="1" applyBorder="1"/>
    <xf numFmtId="176" fontId="0" fillId="0" borderId="6" xfId="0" applyNumberFormat="1" applyFill="1" applyBorder="1" applyAlignment="1">
      <alignment horizontal="center"/>
    </xf>
    <xf numFmtId="38" fontId="1" fillId="0" borderId="0" xfId="1" applyFont="1" applyFill="1" applyBorder="1"/>
    <xf numFmtId="176" fontId="1" fillId="0" borderId="0" xfId="0" applyNumberFormat="1" applyFont="1" applyFill="1" applyBorder="1"/>
    <xf numFmtId="176" fontId="0" fillId="0" borderId="0" xfId="0" applyNumberFormat="1" applyFont="1" applyFill="1"/>
    <xf numFmtId="176" fontId="0" fillId="0" borderId="0" xfId="0" applyNumberFormat="1" applyFont="1" applyFill="1" applyBorder="1"/>
    <xf numFmtId="176" fontId="0" fillId="0" borderId="1" xfId="0" applyNumberFormat="1" applyFont="1" applyFill="1" applyBorder="1"/>
    <xf numFmtId="176" fontId="0" fillId="2" borderId="6" xfId="0" applyNumberFormat="1" applyFill="1" applyBorder="1" applyAlignment="1">
      <alignment horizontal="center"/>
    </xf>
    <xf numFmtId="176" fontId="0" fillId="2" borderId="6" xfId="0" applyNumberFormat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distributed"/>
    </xf>
    <xf numFmtId="0" fontId="0" fillId="0" borderId="5" xfId="0" applyFont="1" applyFill="1" applyBorder="1" applyAlignment="1">
      <alignment horizontal="distributed"/>
    </xf>
    <xf numFmtId="0" fontId="0" fillId="0" borderId="7" xfId="0" applyFont="1" applyFill="1" applyBorder="1" applyAlignment="1">
      <alignment horizontal="distributed"/>
    </xf>
    <xf numFmtId="0" fontId="1" fillId="0" borderId="7" xfId="0" applyFont="1" applyFill="1" applyBorder="1"/>
    <xf numFmtId="38" fontId="1" fillId="0" borderId="7" xfId="0" applyNumberFormat="1" applyFont="1" applyFill="1" applyBorder="1"/>
    <xf numFmtId="176" fontId="1" fillId="0" borderId="7" xfId="0" applyNumberFormat="1" applyFont="1" applyFill="1" applyBorder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2"/>
  <sheetViews>
    <sheetView tabSelected="1" zoomScaleNormal="100" workbookViewId="0">
      <pane xSplit="1" topLeftCell="B1" activePane="topRight" state="frozen"/>
      <selection pane="topRight"/>
    </sheetView>
  </sheetViews>
  <sheetFormatPr defaultColWidth="9" defaultRowHeight="13.2" x14ac:dyDescent="0.2"/>
  <cols>
    <col min="1" max="1" width="11" style="2" bestFit="1" customWidth="1"/>
    <col min="2" max="7" width="9" style="2" customWidth="1"/>
    <col min="8" max="8" width="9.44140625" style="2" customWidth="1"/>
    <col min="9" max="10" width="9" style="2" customWidth="1"/>
    <col min="11" max="11" width="9.44140625" style="2" customWidth="1"/>
    <col min="12" max="26" width="9" style="2" customWidth="1"/>
    <col min="27" max="27" width="9" style="10" customWidth="1"/>
    <col min="28" max="31" width="9" style="2" customWidth="1"/>
    <col min="32" max="16384" width="9" style="2"/>
  </cols>
  <sheetData>
    <row r="1" spans="1:40" ht="13.8" thickBot="1" x14ac:dyDescent="0.25">
      <c r="B1" s="21" t="s">
        <v>52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40" x14ac:dyDescent="0.2">
      <c r="A2" s="3" t="s">
        <v>0</v>
      </c>
      <c r="B2" s="22" t="s">
        <v>53</v>
      </c>
      <c r="C2" s="4" t="s">
        <v>25</v>
      </c>
      <c r="D2" s="4" t="s">
        <v>26</v>
      </c>
      <c r="E2" s="4" t="s">
        <v>27</v>
      </c>
      <c r="F2" s="22" t="s">
        <v>54</v>
      </c>
      <c r="G2" s="22" t="s">
        <v>55</v>
      </c>
      <c r="H2" s="22" t="s">
        <v>50</v>
      </c>
      <c r="I2" s="22" t="s">
        <v>51</v>
      </c>
      <c r="J2" s="22" t="s">
        <v>56</v>
      </c>
      <c r="K2" s="22" t="s">
        <v>57</v>
      </c>
      <c r="L2" s="22" t="s">
        <v>58</v>
      </c>
      <c r="M2" s="22" t="s">
        <v>59</v>
      </c>
      <c r="N2" s="22" t="s">
        <v>60</v>
      </c>
      <c r="O2" s="22" t="s">
        <v>28</v>
      </c>
      <c r="P2" s="22" t="s">
        <v>29</v>
      </c>
      <c r="Q2" s="4" t="s">
        <v>30</v>
      </c>
      <c r="R2" s="4" t="s">
        <v>31</v>
      </c>
      <c r="S2" s="4" t="s">
        <v>32</v>
      </c>
      <c r="T2" s="4" t="s">
        <v>34</v>
      </c>
      <c r="U2" s="8" t="s">
        <v>35</v>
      </c>
      <c r="V2" s="9" t="s">
        <v>36</v>
      </c>
      <c r="W2" s="9" t="s">
        <v>37</v>
      </c>
      <c r="X2" s="9" t="s">
        <v>38</v>
      </c>
      <c r="Y2" s="9" t="s">
        <v>39</v>
      </c>
      <c r="Z2" s="9" t="s">
        <v>40</v>
      </c>
      <c r="AA2" s="11" t="s">
        <v>41</v>
      </c>
      <c r="AB2" s="11" t="s">
        <v>42</v>
      </c>
      <c r="AC2" s="13" t="s">
        <v>43</v>
      </c>
      <c r="AD2" s="13" t="s">
        <v>45</v>
      </c>
      <c r="AE2" s="13" t="s">
        <v>46</v>
      </c>
      <c r="AF2" s="19" t="s">
        <v>61</v>
      </c>
      <c r="AG2" s="19" t="s">
        <v>47</v>
      </c>
      <c r="AH2" s="19" t="s">
        <v>48</v>
      </c>
      <c r="AI2" s="19" t="s">
        <v>49</v>
      </c>
      <c r="AJ2" s="20" t="s">
        <v>67</v>
      </c>
      <c r="AK2" s="20" t="s">
        <v>68</v>
      </c>
      <c r="AL2" s="20" t="s">
        <v>50</v>
      </c>
      <c r="AM2" s="20" t="s">
        <v>51</v>
      </c>
      <c r="AN2" s="20" t="s">
        <v>56</v>
      </c>
    </row>
    <row r="3" spans="1:40" x14ac:dyDescent="0.2">
      <c r="A3" s="5" t="s">
        <v>1</v>
      </c>
      <c r="B3" s="6">
        <v>63230</v>
      </c>
      <c r="C3" s="6">
        <v>69074</v>
      </c>
      <c r="D3" s="6">
        <v>70326</v>
      </c>
      <c r="E3" s="6">
        <v>71597</v>
      </c>
      <c r="F3" s="6">
        <v>72432</v>
      </c>
      <c r="G3" s="6">
        <v>74045</v>
      </c>
      <c r="H3" s="6">
        <v>75477</v>
      </c>
      <c r="I3" s="6">
        <v>76713</v>
      </c>
      <c r="J3" s="6">
        <v>78778</v>
      </c>
      <c r="K3" s="6">
        <v>80251</v>
      </c>
      <c r="L3" s="6">
        <v>81863</v>
      </c>
      <c r="M3" s="6">
        <v>83879</v>
      </c>
      <c r="N3" s="6">
        <v>85275</v>
      </c>
      <c r="O3" s="6">
        <v>86407</v>
      </c>
      <c r="P3" s="6">
        <v>87681</v>
      </c>
      <c r="Q3" s="6">
        <v>88848</v>
      </c>
      <c r="R3" s="6">
        <v>90276</v>
      </c>
      <c r="S3" s="6">
        <f>SUM(S4:S29)</f>
        <v>91347</v>
      </c>
      <c r="T3" s="6">
        <f>SUM(T4:T29)</f>
        <v>92047</v>
      </c>
      <c r="U3" s="6">
        <f>SUM(U4:U29)</f>
        <v>92410</v>
      </c>
      <c r="V3" s="6">
        <f>SUM(V4:V29)</f>
        <v>92804</v>
      </c>
      <c r="W3" s="6">
        <f>SUM(W4:W29)</f>
        <v>93505</v>
      </c>
      <c r="X3" s="6">
        <v>93908</v>
      </c>
      <c r="Y3" s="6">
        <f>SUM(Y4:Y29)</f>
        <v>94167</v>
      </c>
      <c r="Z3" s="6">
        <v>94647</v>
      </c>
      <c r="AA3" s="10">
        <f>SUM(AA4:AA29)</f>
        <v>95486</v>
      </c>
      <c r="AB3" s="10">
        <f>SUM(AB4:AB29)</f>
        <v>95874</v>
      </c>
      <c r="AC3" s="10">
        <f t="shared" ref="AC3:AJ3" si="0">SUM(AC4:AC30)</f>
        <v>97169</v>
      </c>
      <c r="AD3" s="10">
        <f t="shared" si="0"/>
        <v>97940</v>
      </c>
      <c r="AE3" s="10">
        <f t="shared" si="0"/>
        <v>98306</v>
      </c>
      <c r="AF3" s="10">
        <f t="shared" si="0"/>
        <v>99470</v>
      </c>
      <c r="AG3" s="10">
        <f t="shared" si="0"/>
        <v>99965</v>
      </c>
      <c r="AH3" s="10">
        <f t="shared" si="0"/>
        <v>100372</v>
      </c>
      <c r="AI3" s="10">
        <f t="shared" si="0"/>
        <v>100702</v>
      </c>
      <c r="AJ3" s="10">
        <f t="shared" si="0"/>
        <v>100962</v>
      </c>
      <c r="AK3" s="10">
        <f>SUM(AK4:AK30)</f>
        <v>101664</v>
      </c>
      <c r="AL3" s="10">
        <f>SUM(AL4:AL30)</f>
        <v>101843</v>
      </c>
      <c r="AM3" s="10">
        <f>SUM(AM4:AM30)</f>
        <v>101497</v>
      </c>
      <c r="AN3" s="10">
        <f>SUM(AN4:AN31)</f>
        <v>101766</v>
      </c>
    </row>
    <row r="4" spans="1:40" x14ac:dyDescent="0.2">
      <c r="A4" s="5" t="s">
        <v>2</v>
      </c>
      <c r="B4" s="6">
        <v>5430</v>
      </c>
      <c r="C4" s="6">
        <v>6965</v>
      </c>
      <c r="D4" s="6">
        <v>7288</v>
      </c>
      <c r="E4" s="6">
        <v>7508</v>
      </c>
      <c r="F4" s="6">
        <v>7607</v>
      </c>
      <c r="G4" s="6">
        <v>5820</v>
      </c>
      <c r="H4" s="6">
        <v>6653</v>
      </c>
      <c r="I4" s="6">
        <v>7420</v>
      </c>
      <c r="J4" s="6">
        <v>8194</v>
      </c>
      <c r="K4" s="6">
        <v>9069</v>
      </c>
      <c r="L4" s="6">
        <v>5871</v>
      </c>
      <c r="M4" s="6">
        <v>6189</v>
      </c>
      <c r="N4" s="6">
        <v>6417</v>
      </c>
      <c r="O4" s="6">
        <v>6548</v>
      </c>
      <c r="P4" s="6">
        <v>6597</v>
      </c>
      <c r="Q4" s="6">
        <v>6811</v>
      </c>
      <c r="R4" s="6">
        <v>6838</v>
      </c>
      <c r="S4" s="6">
        <v>7031</v>
      </c>
      <c r="T4" s="6">
        <v>7110</v>
      </c>
      <c r="U4" s="6">
        <v>7183</v>
      </c>
      <c r="V4" s="6">
        <v>7423</v>
      </c>
      <c r="W4" s="6">
        <v>7482</v>
      </c>
      <c r="X4" s="6">
        <v>7510</v>
      </c>
      <c r="Y4" s="6">
        <v>7662</v>
      </c>
      <c r="Z4" s="6">
        <v>7772</v>
      </c>
      <c r="AA4" s="10">
        <v>7812</v>
      </c>
      <c r="AB4" s="10">
        <v>7857</v>
      </c>
      <c r="AC4" s="10">
        <v>4554</v>
      </c>
      <c r="AD4" s="10">
        <f>4624-10</f>
        <v>4614</v>
      </c>
      <c r="AE4" s="10">
        <v>4657</v>
      </c>
      <c r="AF4" s="10">
        <v>4723</v>
      </c>
      <c r="AG4" s="10">
        <v>4776</v>
      </c>
      <c r="AH4" s="10">
        <v>4761</v>
      </c>
      <c r="AI4" s="16">
        <v>4767</v>
      </c>
      <c r="AJ4" s="16">
        <v>4788</v>
      </c>
      <c r="AK4" s="16">
        <v>4794</v>
      </c>
      <c r="AL4" s="16">
        <v>4746</v>
      </c>
      <c r="AM4" s="16">
        <v>4742</v>
      </c>
      <c r="AN4" s="16">
        <v>4725</v>
      </c>
    </row>
    <row r="5" spans="1:40" x14ac:dyDescent="0.2">
      <c r="A5" s="5" t="s">
        <v>3</v>
      </c>
      <c r="B5" s="6">
        <v>3635</v>
      </c>
      <c r="C5" s="6">
        <v>4890</v>
      </c>
      <c r="D5" s="6">
        <v>5108</v>
      </c>
      <c r="E5" s="6">
        <v>5253</v>
      </c>
      <c r="F5" s="6">
        <v>5471</v>
      </c>
      <c r="G5" s="6">
        <v>5818</v>
      </c>
      <c r="H5" s="6">
        <v>6015</v>
      </c>
      <c r="I5" s="6">
        <v>6088</v>
      </c>
      <c r="J5" s="6">
        <v>6102</v>
      </c>
      <c r="K5" s="6">
        <v>6110</v>
      </c>
      <c r="L5" s="6">
        <v>6385</v>
      </c>
      <c r="M5" s="6">
        <v>6401</v>
      </c>
      <c r="N5" s="6">
        <v>6317</v>
      </c>
      <c r="O5" s="6">
        <v>6437</v>
      </c>
      <c r="P5" s="6">
        <v>6765</v>
      </c>
      <c r="Q5" s="6">
        <v>6718</v>
      </c>
      <c r="R5" s="6">
        <v>6637</v>
      </c>
      <c r="S5" s="6">
        <v>6691</v>
      </c>
      <c r="T5" s="6">
        <v>6560</v>
      </c>
      <c r="U5" s="6">
        <v>6491</v>
      </c>
      <c r="V5" s="6">
        <v>6499</v>
      </c>
      <c r="W5" s="6">
        <v>6880</v>
      </c>
      <c r="X5" s="6">
        <v>7135</v>
      </c>
      <c r="Y5" s="6">
        <v>7396</v>
      </c>
      <c r="Z5" s="6">
        <v>7592</v>
      </c>
      <c r="AA5" s="10">
        <v>7747</v>
      </c>
      <c r="AB5" s="10">
        <v>7854</v>
      </c>
      <c r="AC5" s="10">
        <v>8418</v>
      </c>
      <c r="AD5" s="10">
        <f>8611-41</f>
        <v>8570</v>
      </c>
      <c r="AE5" s="10">
        <v>8533</v>
      </c>
      <c r="AF5" s="10">
        <v>8639</v>
      </c>
      <c r="AG5" s="10">
        <v>8614</v>
      </c>
      <c r="AH5" s="10">
        <v>8674</v>
      </c>
      <c r="AI5" s="16">
        <v>8578</v>
      </c>
      <c r="AJ5" s="16">
        <v>8530</v>
      </c>
      <c r="AK5" s="16">
        <v>8575</v>
      </c>
      <c r="AL5" s="16">
        <v>8821</v>
      </c>
      <c r="AM5" s="16">
        <v>9584</v>
      </c>
      <c r="AN5" s="16">
        <v>6190</v>
      </c>
    </row>
    <row r="6" spans="1:40" x14ac:dyDescent="0.2">
      <c r="A6" s="5" t="s">
        <v>4</v>
      </c>
      <c r="B6" s="6">
        <v>6390</v>
      </c>
      <c r="C6" s="6">
        <v>4163</v>
      </c>
      <c r="D6" s="6">
        <v>4172</v>
      </c>
      <c r="E6" s="6">
        <v>4164</v>
      </c>
      <c r="F6" s="6">
        <v>4176</v>
      </c>
      <c r="G6" s="6">
        <v>4330</v>
      </c>
      <c r="H6" s="6">
        <v>4521</v>
      </c>
      <c r="I6" s="6">
        <v>4551</v>
      </c>
      <c r="J6" s="6">
        <v>4616</v>
      </c>
      <c r="K6" s="6">
        <v>4704</v>
      </c>
      <c r="L6" s="6">
        <v>4671</v>
      </c>
      <c r="M6" s="6">
        <v>4869</v>
      </c>
      <c r="N6" s="6">
        <v>5030</v>
      </c>
      <c r="O6" s="6">
        <v>4923</v>
      </c>
      <c r="P6" s="6">
        <v>4998</v>
      </c>
      <c r="Q6" s="6">
        <v>4964</v>
      </c>
      <c r="R6" s="6">
        <v>5318</v>
      </c>
      <c r="S6" s="6">
        <v>5385</v>
      </c>
      <c r="T6" s="6">
        <v>5349</v>
      </c>
      <c r="U6" s="6">
        <v>5294</v>
      </c>
      <c r="V6" s="6">
        <v>5375</v>
      </c>
      <c r="W6" s="6">
        <v>5369</v>
      </c>
      <c r="X6" s="6">
        <v>5340</v>
      </c>
      <c r="Y6" s="6">
        <v>5240</v>
      </c>
      <c r="Z6" s="6">
        <v>5184</v>
      </c>
      <c r="AA6" s="10">
        <v>5267</v>
      </c>
      <c r="AB6" s="10">
        <v>5233</v>
      </c>
      <c r="AC6" s="10">
        <v>5190</v>
      </c>
      <c r="AD6" s="10">
        <f>5308-36</f>
        <v>5272</v>
      </c>
      <c r="AE6" s="10">
        <v>5283</v>
      </c>
      <c r="AF6" s="10">
        <v>5358</v>
      </c>
      <c r="AG6" s="16">
        <v>5326</v>
      </c>
      <c r="AH6" s="16">
        <v>5284</v>
      </c>
      <c r="AI6" s="16">
        <v>5332</v>
      </c>
      <c r="AJ6" s="16">
        <v>5474</v>
      </c>
      <c r="AK6" s="16">
        <v>5632</v>
      </c>
      <c r="AL6" s="16">
        <v>5588</v>
      </c>
      <c r="AM6" s="16">
        <v>5379</v>
      </c>
      <c r="AN6" s="16">
        <v>5402</v>
      </c>
    </row>
    <row r="7" spans="1:40" x14ac:dyDescent="0.2">
      <c r="A7" s="5" t="s">
        <v>5</v>
      </c>
      <c r="B7" s="6">
        <v>4317</v>
      </c>
      <c r="C7" s="6">
        <v>4476</v>
      </c>
      <c r="D7" s="6">
        <v>4350</v>
      </c>
      <c r="E7" s="6">
        <v>4399</v>
      </c>
      <c r="F7" s="6">
        <v>4424</v>
      </c>
      <c r="G7" s="6">
        <v>4545</v>
      </c>
      <c r="H7" s="6">
        <v>4714</v>
      </c>
      <c r="I7" s="6">
        <v>4844</v>
      </c>
      <c r="J7" s="6">
        <v>4912</v>
      </c>
      <c r="K7" s="6">
        <v>4909</v>
      </c>
      <c r="L7" s="6">
        <v>5213</v>
      </c>
      <c r="M7" s="6">
        <v>5265</v>
      </c>
      <c r="N7" s="6">
        <v>5332</v>
      </c>
      <c r="O7" s="6">
        <v>5687</v>
      </c>
      <c r="P7" s="6">
        <v>6098</v>
      </c>
      <c r="Q7" s="6">
        <v>6469</v>
      </c>
      <c r="R7" s="6">
        <v>6873</v>
      </c>
      <c r="S7" s="6">
        <v>6973</v>
      </c>
      <c r="T7" s="6">
        <v>7512</v>
      </c>
      <c r="U7" s="6">
        <v>7673</v>
      </c>
      <c r="V7" s="6">
        <v>7790</v>
      </c>
      <c r="W7" s="6">
        <v>7688</v>
      </c>
      <c r="X7" s="6">
        <v>7684</v>
      </c>
      <c r="Y7" s="6">
        <v>7644</v>
      </c>
      <c r="Z7" s="6">
        <v>7604</v>
      </c>
      <c r="AA7" s="10">
        <v>7746</v>
      </c>
      <c r="AB7" s="10">
        <v>7742</v>
      </c>
      <c r="AC7" s="10">
        <v>7647</v>
      </c>
      <c r="AD7" s="10">
        <f>7928-103</f>
        <v>7825</v>
      </c>
      <c r="AE7" s="10">
        <v>7957</v>
      </c>
      <c r="AF7" s="10">
        <v>7930</v>
      </c>
      <c r="AG7" s="16">
        <v>8054</v>
      </c>
      <c r="AH7" s="16">
        <v>8010</v>
      </c>
      <c r="AI7" s="17">
        <v>8149</v>
      </c>
      <c r="AJ7" s="17">
        <v>8374</v>
      </c>
      <c r="AK7" s="17">
        <v>8481</v>
      </c>
      <c r="AL7" s="17">
        <v>8783</v>
      </c>
      <c r="AM7" s="17">
        <v>8592</v>
      </c>
      <c r="AN7" s="17">
        <v>8693</v>
      </c>
    </row>
    <row r="8" spans="1:40" x14ac:dyDescent="0.2">
      <c r="A8" s="5" t="s">
        <v>6</v>
      </c>
      <c r="B8" s="6">
        <v>4723</v>
      </c>
      <c r="C8" s="6">
        <v>4636</v>
      </c>
      <c r="D8" s="6">
        <v>4449</v>
      </c>
      <c r="E8" s="6">
        <v>4419</v>
      </c>
      <c r="F8" s="6">
        <v>4713</v>
      </c>
      <c r="G8" s="6">
        <v>4799</v>
      </c>
      <c r="H8" s="6">
        <v>4681</v>
      </c>
      <c r="I8" s="6">
        <v>4718</v>
      </c>
      <c r="J8" s="6">
        <v>5098</v>
      </c>
      <c r="K8" s="6">
        <v>5195</v>
      </c>
      <c r="L8" s="6">
        <v>5293</v>
      </c>
      <c r="M8" s="6">
        <v>5239</v>
      </c>
      <c r="N8" s="6">
        <v>5383</v>
      </c>
      <c r="O8" s="6">
        <v>5449</v>
      </c>
      <c r="P8" s="6">
        <v>5520</v>
      </c>
      <c r="Q8" s="6">
        <v>5536</v>
      </c>
      <c r="R8" s="6">
        <v>5462</v>
      </c>
      <c r="S8" s="6">
        <v>5582</v>
      </c>
      <c r="T8" s="6">
        <v>5569</v>
      </c>
      <c r="U8" s="6">
        <v>5659</v>
      </c>
      <c r="V8" s="6">
        <v>5548</v>
      </c>
      <c r="W8" s="6">
        <v>5503</v>
      </c>
      <c r="X8" s="6">
        <v>5537</v>
      </c>
      <c r="Y8" s="6">
        <v>5550</v>
      </c>
      <c r="Z8" s="6">
        <v>5559</v>
      </c>
      <c r="AA8" s="10">
        <v>5549</v>
      </c>
      <c r="AB8" s="10">
        <v>5525</v>
      </c>
      <c r="AC8" s="10">
        <v>5874</v>
      </c>
      <c r="AD8" s="10">
        <f>6070-42</f>
        <v>6028</v>
      </c>
      <c r="AE8" s="10">
        <v>6169</v>
      </c>
      <c r="AF8" s="10">
        <v>6391</v>
      </c>
      <c r="AG8" s="10">
        <v>6343</v>
      </c>
      <c r="AH8" s="10">
        <v>6476</v>
      </c>
      <c r="AI8" s="17">
        <v>6464</v>
      </c>
      <c r="AJ8" s="17">
        <v>6460</v>
      </c>
      <c r="AK8" s="17">
        <v>6654</v>
      </c>
      <c r="AL8" s="17">
        <v>6648</v>
      </c>
      <c r="AM8" s="17">
        <v>6588</v>
      </c>
      <c r="AN8" s="17">
        <v>6694</v>
      </c>
    </row>
    <row r="9" spans="1:40" x14ac:dyDescent="0.2">
      <c r="A9" s="5" t="s">
        <v>7</v>
      </c>
      <c r="B9" s="6">
        <v>2698</v>
      </c>
      <c r="C9" s="6">
        <v>2838</v>
      </c>
      <c r="D9" s="6">
        <v>2833</v>
      </c>
      <c r="E9" s="6">
        <v>2884</v>
      </c>
      <c r="F9" s="6">
        <v>2814</v>
      </c>
      <c r="G9" s="6">
        <v>2953</v>
      </c>
      <c r="H9" s="6">
        <v>2993</v>
      </c>
      <c r="I9" s="6">
        <v>3075</v>
      </c>
      <c r="J9" s="6">
        <v>3220</v>
      </c>
      <c r="K9" s="6">
        <v>3296</v>
      </c>
      <c r="L9" s="6">
        <v>3441</v>
      </c>
      <c r="M9" s="6">
        <v>3600</v>
      </c>
      <c r="N9" s="6">
        <v>3697</v>
      </c>
      <c r="O9" s="6">
        <v>3753</v>
      </c>
      <c r="P9" s="6">
        <v>3698</v>
      </c>
      <c r="Q9" s="6">
        <v>3664</v>
      </c>
      <c r="R9" s="6">
        <v>3527</v>
      </c>
      <c r="S9" s="6">
        <v>3497</v>
      </c>
      <c r="T9" s="6">
        <v>3544</v>
      </c>
      <c r="U9" s="6">
        <v>3548</v>
      </c>
      <c r="V9" s="6">
        <v>3581</v>
      </c>
      <c r="W9" s="6">
        <v>3632</v>
      </c>
      <c r="X9" s="6">
        <v>3656</v>
      </c>
      <c r="Y9" s="6">
        <v>3618</v>
      </c>
      <c r="Z9" s="6">
        <v>3656</v>
      </c>
      <c r="AA9" s="10">
        <v>3772</v>
      </c>
      <c r="AB9" s="10">
        <v>3684</v>
      </c>
      <c r="AC9" s="10">
        <v>3683</v>
      </c>
      <c r="AD9" s="10">
        <f>3792-27</f>
        <v>3765</v>
      </c>
      <c r="AE9" s="10">
        <v>3731</v>
      </c>
      <c r="AF9" s="10">
        <v>3745</v>
      </c>
      <c r="AG9" s="10">
        <v>3773</v>
      </c>
      <c r="AH9" s="10">
        <v>3795</v>
      </c>
      <c r="AI9" s="17">
        <v>3785</v>
      </c>
      <c r="AJ9" s="17">
        <v>3789</v>
      </c>
      <c r="AK9" s="17">
        <v>3826</v>
      </c>
      <c r="AL9" s="17">
        <v>3899</v>
      </c>
      <c r="AM9" s="17">
        <v>3927</v>
      </c>
      <c r="AN9" s="17">
        <v>3921</v>
      </c>
    </row>
    <row r="10" spans="1:40" x14ac:dyDescent="0.2">
      <c r="A10" s="5" t="s">
        <v>8</v>
      </c>
      <c r="B10" s="6">
        <v>1328</v>
      </c>
      <c r="C10" s="6">
        <v>1304</v>
      </c>
      <c r="D10" s="6">
        <v>1323</v>
      </c>
      <c r="E10" s="6">
        <v>1360</v>
      </c>
      <c r="F10" s="6">
        <v>1370</v>
      </c>
      <c r="G10" s="6">
        <v>1351</v>
      </c>
      <c r="H10" s="6">
        <v>1366</v>
      </c>
      <c r="I10" s="6">
        <v>1357</v>
      </c>
      <c r="J10" s="6">
        <v>1342</v>
      </c>
      <c r="K10" s="6">
        <v>1334</v>
      </c>
      <c r="L10" s="6">
        <v>1322</v>
      </c>
      <c r="M10" s="6">
        <v>1323</v>
      </c>
      <c r="N10" s="6">
        <v>1319</v>
      </c>
      <c r="O10" s="6">
        <v>1333</v>
      </c>
      <c r="P10" s="6">
        <v>1331</v>
      </c>
      <c r="Q10" s="6">
        <v>1327</v>
      </c>
      <c r="R10" s="6">
        <v>1310</v>
      </c>
      <c r="S10" s="6">
        <v>1304</v>
      </c>
      <c r="T10" s="6">
        <v>1294</v>
      </c>
      <c r="U10" s="6">
        <v>1312</v>
      </c>
      <c r="V10" s="6">
        <v>1280</v>
      </c>
      <c r="W10" s="6">
        <v>1259</v>
      </c>
      <c r="X10" s="6">
        <v>1259</v>
      </c>
      <c r="Y10" s="6">
        <v>1291</v>
      </c>
      <c r="Z10" s="6">
        <v>1273</v>
      </c>
      <c r="AA10" s="10">
        <v>1282</v>
      </c>
      <c r="AB10" s="10">
        <v>1408</v>
      </c>
      <c r="AC10" s="10">
        <v>1503</v>
      </c>
      <c r="AD10" s="10">
        <f>1625-12</f>
        <v>1613</v>
      </c>
      <c r="AE10" s="10">
        <v>1755</v>
      </c>
      <c r="AF10" s="10">
        <v>1891</v>
      </c>
      <c r="AG10" s="10">
        <v>1946</v>
      </c>
      <c r="AH10" s="10">
        <v>2023</v>
      </c>
      <c r="AI10" s="17">
        <v>2007</v>
      </c>
      <c r="AJ10" s="17">
        <v>2025</v>
      </c>
      <c r="AK10" s="17">
        <v>2047</v>
      </c>
      <c r="AL10" s="17">
        <v>2083</v>
      </c>
      <c r="AM10" s="17">
        <v>2077</v>
      </c>
      <c r="AN10" s="17">
        <v>2147</v>
      </c>
    </row>
    <row r="11" spans="1:40" x14ac:dyDescent="0.2">
      <c r="A11" s="5" t="s">
        <v>9</v>
      </c>
      <c r="B11" s="6">
        <v>4527</v>
      </c>
      <c r="C11" s="6">
        <v>5408</v>
      </c>
      <c r="D11" s="6">
        <v>5498</v>
      </c>
      <c r="E11" s="6">
        <v>5579</v>
      </c>
      <c r="F11" s="6">
        <v>4384</v>
      </c>
      <c r="G11" s="6">
        <v>4339</v>
      </c>
      <c r="H11" s="6">
        <v>4287</v>
      </c>
      <c r="I11" s="6">
        <v>4224</v>
      </c>
      <c r="J11" s="6">
        <v>4290</v>
      </c>
      <c r="K11" s="6">
        <v>4345</v>
      </c>
      <c r="L11" s="6">
        <v>4259</v>
      </c>
      <c r="M11" s="6">
        <v>4262</v>
      </c>
      <c r="N11" s="6">
        <v>4409</v>
      </c>
      <c r="O11" s="6">
        <v>4397</v>
      </c>
      <c r="P11" s="6">
        <v>4453</v>
      </c>
      <c r="Q11" s="6">
        <v>4580</v>
      </c>
      <c r="R11" s="6">
        <v>5011</v>
      </c>
      <c r="S11" s="6">
        <v>5063</v>
      </c>
      <c r="T11" s="6">
        <v>5167</v>
      </c>
      <c r="U11" s="6">
        <v>5197</v>
      </c>
      <c r="V11" s="6">
        <v>5177</v>
      </c>
      <c r="W11" s="6">
        <v>5258</v>
      </c>
      <c r="X11" s="6">
        <v>5319</v>
      </c>
      <c r="Y11" s="6">
        <v>5309</v>
      </c>
      <c r="Z11" s="6">
        <v>5387</v>
      </c>
      <c r="AA11" s="10">
        <v>5428</v>
      </c>
      <c r="AB11" s="10">
        <v>5485</v>
      </c>
      <c r="AC11" s="10">
        <v>5462</v>
      </c>
      <c r="AD11" s="10">
        <f>5506-30</f>
        <v>5476</v>
      </c>
      <c r="AE11" s="10">
        <v>5577</v>
      </c>
      <c r="AF11" s="10">
        <v>5582</v>
      </c>
      <c r="AG11" s="10">
        <v>5478</v>
      </c>
      <c r="AH11" s="10">
        <v>5565</v>
      </c>
      <c r="AI11" s="17">
        <v>5752</v>
      </c>
      <c r="AJ11" s="17">
        <v>5794</v>
      </c>
      <c r="AK11" s="17">
        <v>5784</v>
      </c>
      <c r="AL11" s="17">
        <v>5696</v>
      </c>
      <c r="AM11" s="17">
        <v>5874</v>
      </c>
      <c r="AN11" s="17">
        <v>5938</v>
      </c>
    </row>
    <row r="12" spans="1:40" x14ac:dyDescent="0.2">
      <c r="A12" s="5" t="s">
        <v>10</v>
      </c>
      <c r="B12" s="6">
        <v>1870</v>
      </c>
      <c r="C12" s="6">
        <v>1824</v>
      </c>
      <c r="D12" s="6">
        <v>1912</v>
      </c>
      <c r="E12" s="6">
        <v>1932</v>
      </c>
      <c r="F12" s="6">
        <v>1922</v>
      </c>
      <c r="G12" s="6">
        <v>1949</v>
      </c>
      <c r="H12" s="6">
        <v>1867</v>
      </c>
      <c r="I12" s="6">
        <v>1926</v>
      </c>
      <c r="J12" s="6">
        <v>1843</v>
      </c>
      <c r="K12" s="6">
        <v>1891</v>
      </c>
      <c r="L12" s="6">
        <v>1814</v>
      </c>
      <c r="M12" s="6">
        <v>1910</v>
      </c>
      <c r="N12" s="6">
        <v>2007</v>
      </c>
      <c r="O12" s="6">
        <v>2032</v>
      </c>
      <c r="P12" s="6">
        <v>2116</v>
      </c>
      <c r="Q12" s="6">
        <v>2099</v>
      </c>
      <c r="R12" s="6">
        <v>2076</v>
      </c>
      <c r="S12" s="6">
        <v>2060</v>
      </c>
      <c r="T12" s="6">
        <v>2095</v>
      </c>
      <c r="U12" s="6">
        <v>2077</v>
      </c>
      <c r="V12" s="6">
        <v>2019</v>
      </c>
      <c r="W12" s="6">
        <v>2049</v>
      </c>
      <c r="X12" s="6">
        <v>2107</v>
      </c>
      <c r="Y12" s="6">
        <v>2148</v>
      </c>
      <c r="Z12" s="6">
        <v>2130</v>
      </c>
      <c r="AA12" s="10">
        <v>2202</v>
      </c>
      <c r="AB12" s="10">
        <v>2211</v>
      </c>
      <c r="AC12" s="10">
        <v>2246</v>
      </c>
      <c r="AD12" s="10">
        <f>2192-20</f>
        <v>2172</v>
      </c>
      <c r="AE12" s="10">
        <v>2186</v>
      </c>
      <c r="AF12" s="10">
        <v>2279</v>
      </c>
      <c r="AG12" s="10">
        <v>2255</v>
      </c>
      <c r="AH12" s="10">
        <v>2240</v>
      </c>
      <c r="AI12" s="17">
        <v>2269</v>
      </c>
      <c r="AJ12" s="17">
        <v>2238</v>
      </c>
      <c r="AK12" s="17">
        <v>2303</v>
      </c>
      <c r="AL12" s="17">
        <v>2355</v>
      </c>
      <c r="AM12" s="17">
        <v>2396</v>
      </c>
      <c r="AN12" s="17">
        <v>2419</v>
      </c>
    </row>
    <row r="13" spans="1:40" x14ac:dyDescent="0.2">
      <c r="A13" s="5" t="s">
        <v>11</v>
      </c>
      <c r="B13" s="6">
        <v>4563</v>
      </c>
      <c r="C13" s="6">
        <v>4491</v>
      </c>
      <c r="D13" s="6">
        <v>4263</v>
      </c>
      <c r="E13" s="6">
        <v>4247</v>
      </c>
      <c r="F13" s="6">
        <v>4261</v>
      </c>
      <c r="G13" s="6">
        <v>4308</v>
      </c>
      <c r="H13" s="6">
        <v>4279</v>
      </c>
      <c r="I13" s="6">
        <v>4253</v>
      </c>
      <c r="J13" s="6">
        <v>4188</v>
      </c>
      <c r="K13" s="6">
        <v>4162</v>
      </c>
      <c r="L13" s="6">
        <v>4320</v>
      </c>
      <c r="M13" s="6">
        <v>4308</v>
      </c>
      <c r="N13" s="6">
        <v>4249</v>
      </c>
      <c r="O13" s="6">
        <v>4217</v>
      </c>
      <c r="P13" s="6">
        <v>4328</v>
      </c>
      <c r="Q13" s="6">
        <v>4191</v>
      </c>
      <c r="R13" s="6">
        <v>4172</v>
      </c>
      <c r="S13" s="6">
        <v>4130</v>
      </c>
      <c r="T13" s="6">
        <v>4086</v>
      </c>
      <c r="U13" s="6">
        <v>4169</v>
      </c>
      <c r="V13" s="6">
        <v>4124</v>
      </c>
      <c r="W13" s="6">
        <v>4144</v>
      </c>
      <c r="X13" s="6">
        <v>4094</v>
      </c>
      <c r="Y13" s="6">
        <v>4113</v>
      </c>
      <c r="Z13" s="6">
        <v>4092</v>
      </c>
      <c r="AA13" s="10">
        <v>4084</v>
      </c>
      <c r="AB13" s="10">
        <v>4104</v>
      </c>
      <c r="AC13" s="10">
        <v>4051</v>
      </c>
      <c r="AD13" s="10">
        <f>4069-29</f>
        <v>4040</v>
      </c>
      <c r="AE13" s="10">
        <v>4037</v>
      </c>
      <c r="AF13" s="10">
        <v>4129</v>
      </c>
      <c r="AG13" s="10">
        <v>4159</v>
      </c>
      <c r="AH13" s="10">
        <v>4159</v>
      </c>
      <c r="AI13" s="17">
        <v>4161</v>
      </c>
      <c r="AJ13" s="17">
        <v>4136</v>
      </c>
      <c r="AK13" s="17">
        <v>4122</v>
      </c>
      <c r="AL13" s="17">
        <v>4086</v>
      </c>
      <c r="AM13" s="17">
        <v>4016</v>
      </c>
      <c r="AN13" s="17">
        <v>3981</v>
      </c>
    </row>
    <row r="14" spans="1:40" x14ac:dyDescent="0.2">
      <c r="A14" s="5" t="s">
        <v>12</v>
      </c>
      <c r="B14" s="6">
        <v>1370</v>
      </c>
      <c r="C14" s="6">
        <v>1420</v>
      </c>
      <c r="D14" s="6">
        <v>1385</v>
      </c>
      <c r="E14" s="6">
        <v>1433</v>
      </c>
      <c r="F14" s="6">
        <v>1398</v>
      </c>
      <c r="G14" s="6">
        <v>1398</v>
      </c>
      <c r="H14" s="6">
        <v>1452</v>
      </c>
      <c r="I14" s="6">
        <v>1420</v>
      </c>
      <c r="J14" s="6">
        <v>1439</v>
      </c>
      <c r="K14" s="6">
        <v>1501</v>
      </c>
      <c r="L14" s="6">
        <v>1455</v>
      </c>
      <c r="M14" s="6">
        <v>1445</v>
      </c>
      <c r="N14" s="6">
        <v>1413</v>
      </c>
      <c r="O14" s="6">
        <v>1425</v>
      </c>
      <c r="P14" s="6">
        <v>1406</v>
      </c>
      <c r="Q14" s="6">
        <v>1478</v>
      </c>
      <c r="R14" s="6">
        <v>1482</v>
      </c>
      <c r="S14" s="6">
        <v>1569</v>
      </c>
      <c r="T14" s="6">
        <v>1570</v>
      </c>
      <c r="U14" s="6">
        <v>1553</v>
      </c>
      <c r="V14" s="6">
        <v>1501</v>
      </c>
      <c r="W14" s="6">
        <v>1555</v>
      </c>
      <c r="X14" s="6">
        <v>1578</v>
      </c>
      <c r="Y14" s="6">
        <v>1559</v>
      </c>
      <c r="Z14" s="6">
        <v>1543</v>
      </c>
      <c r="AA14" s="10">
        <v>1552</v>
      </c>
      <c r="AB14" s="10">
        <v>1572</v>
      </c>
      <c r="AC14" s="10">
        <v>1540</v>
      </c>
      <c r="AD14" s="10">
        <f>1570-15</f>
        <v>1555</v>
      </c>
      <c r="AE14" s="10">
        <v>1539</v>
      </c>
      <c r="AF14" s="10">
        <v>1577</v>
      </c>
      <c r="AG14" s="10">
        <v>1564</v>
      </c>
      <c r="AH14" s="10">
        <v>1550</v>
      </c>
      <c r="AI14" s="17">
        <v>1560</v>
      </c>
      <c r="AJ14" s="17">
        <v>1617</v>
      </c>
      <c r="AK14" s="17">
        <v>1635</v>
      </c>
      <c r="AL14" s="17">
        <v>1633</v>
      </c>
      <c r="AM14" s="17">
        <v>1593</v>
      </c>
      <c r="AN14" s="17">
        <v>1616</v>
      </c>
    </row>
    <row r="15" spans="1:40" x14ac:dyDescent="0.2">
      <c r="A15" s="5" t="s">
        <v>13</v>
      </c>
      <c r="B15" s="6">
        <v>873</v>
      </c>
      <c r="C15" s="6">
        <v>982</v>
      </c>
      <c r="D15" s="6">
        <v>1103</v>
      </c>
      <c r="E15" s="6">
        <v>1159</v>
      </c>
      <c r="F15" s="6">
        <v>1164</v>
      </c>
      <c r="G15" s="6">
        <v>1119</v>
      </c>
      <c r="H15" s="6">
        <v>1162</v>
      </c>
      <c r="I15" s="6">
        <v>1147</v>
      </c>
      <c r="J15" s="6">
        <v>1116</v>
      </c>
      <c r="K15" s="6">
        <v>1096</v>
      </c>
      <c r="L15" s="6">
        <v>1113</v>
      </c>
      <c r="M15" s="6">
        <v>1139</v>
      </c>
      <c r="N15" s="6">
        <v>1152</v>
      </c>
      <c r="O15" s="6">
        <v>1164</v>
      </c>
      <c r="P15" s="6">
        <v>1122</v>
      </c>
      <c r="Q15" s="6">
        <v>1306</v>
      </c>
      <c r="R15" s="6">
        <v>1265</v>
      </c>
      <c r="S15" s="6">
        <v>1252</v>
      </c>
      <c r="T15" s="6">
        <v>1262</v>
      </c>
      <c r="U15" s="6">
        <v>1239</v>
      </c>
      <c r="V15" s="6">
        <v>1265</v>
      </c>
      <c r="W15" s="6">
        <v>1299</v>
      </c>
      <c r="X15" s="6">
        <v>1285</v>
      </c>
      <c r="Y15" s="6">
        <v>1221</v>
      </c>
      <c r="Z15" s="6">
        <v>1285</v>
      </c>
      <c r="AA15" s="10">
        <v>1355</v>
      </c>
      <c r="AB15" s="10">
        <v>1345</v>
      </c>
      <c r="AC15" s="10">
        <v>1347</v>
      </c>
      <c r="AD15" s="10">
        <f>1354-10</f>
        <v>1344</v>
      </c>
      <c r="AE15" s="10">
        <v>1318</v>
      </c>
      <c r="AF15" s="10">
        <v>1416</v>
      </c>
      <c r="AG15" s="10">
        <v>1424</v>
      </c>
      <c r="AH15" s="10">
        <v>1397</v>
      </c>
      <c r="AI15" s="17">
        <v>1436</v>
      </c>
      <c r="AJ15" s="17">
        <v>1408</v>
      </c>
      <c r="AK15" s="17">
        <v>1442</v>
      </c>
      <c r="AL15" s="17">
        <v>1418</v>
      </c>
      <c r="AM15" s="17">
        <v>1456</v>
      </c>
      <c r="AN15" s="17">
        <v>1486</v>
      </c>
    </row>
    <row r="16" spans="1:40" x14ac:dyDescent="0.2">
      <c r="A16" s="5" t="s">
        <v>14</v>
      </c>
      <c r="B16" s="6">
        <v>985</v>
      </c>
      <c r="C16" s="6">
        <v>1046</v>
      </c>
      <c r="D16" s="6">
        <v>1092</v>
      </c>
      <c r="E16" s="6">
        <v>1092</v>
      </c>
      <c r="F16" s="6">
        <v>1134</v>
      </c>
      <c r="G16" s="6">
        <v>1126</v>
      </c>
      <c r="H16" s="6">
        <v>1145</v>
      </c>
      <c r="I16" s="6">
        <v>1129</v>
      </c>
      <c r="J16" s="6">
        <v>1129</v>
      </c>
      <c r="K16" s="6">
        <v>1098</v>
      </c>
      <c r="L16" s="6">
        <v>1059</v>
      </c>
      <c r="M16" s="6">
        <v>1123</v>
      </c>
      <c r="N16" s="6">
        <v>1128</v>
      </c>
      <c r="O16" s="6">
        <v>1211</v>
      </c>
      <c r="P16" s="6">
        <v>1285</v>
      </c>
      <c r="Q16" s="6">
        <v>1328</v>
      </c>
      <c r="R16" s="6">
        <v>1341</v>
      </c>
      <c r="S16" s="6">
        <v>1421</v>
      </c>
      <c r="T16" s="6">
        <v>1509</v>
      </c>
      <c r="U16" s="6">
        <v>1517</v>
      </c>
      <c r="V16" s="6">
        <v>1500</v>
      </c>
      <c r="W16" s="6">
        <v>1550</v>
      </c>
      <c r="X16" s="6">
        <v>1553</v>
      </c>
      <c r="Y16" s="6">
        <v>1536</v>
      </c>
      <c r="Z16" s="6">
        <v>1577</v>
      </c>
      <c r="AA16" s="10">
        <v>1554</v>
      </c>
      <c r="AB16" s="10">
        <v>1605</v>
      </c>
      <c r="AC16" s="10">
        <v>1599</v>
      </c>
      <c r="AD16" s="10">
        <f>1580-10</f>
        <v>1570</v>
      </c>
      <c r="AE16" s="10">
        <v>1561</v>
      </c>
      <c r="AF16" s="10">
        <v>1577</v>
      </c>
      <c r="AG16" s="10">
        <v>1610</v>
      </c>
      <c r="AH16" s="10">
        <v>1653</v>
      </c>
      <c r="AI16" s="17">
        <v>1686</v>
      </c>
      <c r="AJ16" s="17">
        <v>1761</v>
      </c>
      <c r="AK16" s="17">
        <v>1869</v>
      </c>
      <c r="AL16" s="17">
        <v>1861</v>
      </c>
      <c r="AM16" s="17">
        <v>1842</v>
      </c>
      <c r="AN16" s="17">
        <v>1789</v>
      </c>
    </row>
    <row r="17" spans="1:40" x14ac:dyDescent="0.2">
      <c r="A17" s="5" t="s">
        <v>15</v>
      </c>
      <c r="B17" s="6">
        <v>796</v>
      </c>
      <c r="C17" s="6">
        <v>863</v>
      </c>
      <c r="D17" s="6">
        <v>884</v>
      </c>
      <c r="E17" s="6">
        <v>854</v>
      </c>
      <c r="F17" s="6">
        <v>814</v>
      </c>
      <c r="G17" s="6">
        <v>820</v>
      </c>
      <c r="H17" s="6">
        <v>810</v>
      </c>
      <c r="I17" s="6">
        <v>821</v>
      </c>
      <c r="J17" s="6">
        <v>823</v>
      </c>
      <c r="K17" s="6">
        <v>845</v>
      </c>
      <c r="L17" s="6">
        <v>826</v>
      </c>
      <c r="M17" s="6">
        <v>818</v>
      </c>
      <c r="N17" s="6">
        <v>820</v>
      </c>
      <c r="O17" s="6">
        <v>825</v>
      </c>
      <c r="P17" s="6">
        <v>817</v>
      </c>
      <c r="Q17" s="6">
        <v>868</v>
      </c>
      <c r="R17" s="6">
        <v>890</v>
      </c>
      <c r="S17" s="6">
        <v>893</v>
      </c>
      <c r="T17" s="6">
        <v>874</v>
      </c>
      <c r="U17" s="6">
        <v>953</v>
      </c>
      <c r="V17" s="6">
        <v>1119</v>
      </c>
      <c r="W17" s="6">
        <v>1143</v>
      </c>
      <c r="X17" s="6">
        <v>1155</v>
      </c>
      <c r="Y17" s="6">
        <v>1242</v>
      </c>
      <c r="Z17" s="6">
        <v>1286</v>
      </c>
      <c r="AA17" s="10">
        <v>1305</v>
      </c>
      <c r="AB17" s="10">
        <v>1349</v>
      </c>
      <c r="AC17" s="10">
        <v>1335</v>
      </c>
      <c r="AD17" s="10">
        <f>1353-9</f>
        <v>1344</v>
      </c>
      <c r="AE17" s="10">
        <v>1337</v>
      </c>
      <c r="AF17" s="10">
        <v>1417</v>
      </c>
      <c r="AG17" s="10">
        <v>1440</v>
      </c>
      <c r="AH17" s="10">
        <v>1431</v>
      </c>
      <c r="AI17" s="17">
        <v>1427</v>
      </c>
      <c r="AJ17" s="17">
        <v>1415</v>
      </c>
      <c r="AK17" s="17">
        <v>1457</v>
      </c>
      <c r="AL17" s="17">
        <v>1485</v>
      </c>
      <c r="AM17" s="17">
        <v>1430</v>
      </c>
      <c r="AN17" s="17">
        <v>1370</v>
      </c>
    </row>
    <row r="18" spans="1:40" x14ac:dyDescent="0.2">
      <c r="A18" s="5" t="s">
        <v>16</v>
      </c>
      <c r="B18" s="6">
        <v>2564</v>
      </c>
      <c r="C18" s="6">
        <v>2920</v>
      </c>
      <c r="D18" s="6">
        <v>3149</v>
      </c>
      <c r="E18" s="6">
        <v>3180</v>
      </c>
      <c r="F18" s="6">
        <v>2944</v>
      </c>
      <c r="G18" s="6">
        <v>3014</v>
      </c>
      <c r="H18" s="6">
        <v>3055</v>
      </c>
      <c r="I18" s="6">
        <v>3131</v>
      </c>
      <c r="J18" s="6">
        <v>3156</v>
      </c>
      <c r="K18" s="6">
        <v>3228</v>
      </c>
      <c r="L18" s="6">
        <v>3345</v>
      </c>
      <c r="M18" s="6">
        <v>3351</v>
      </c>
      <c r="N18" s="6">
        <v>3289</v>
      </c>
      <c r="O18" s="6">
        <v>3337</v>
      </c>
      <c r="P18" s="6">
        <v>3326</v>
      </c>
      <c r="Q18" s="6">
        <v>3373</v>
      </c>
      <c r="R18" s="6">
        <v>3432</v>
      </c>
      <c r="S18" s="6">
        <v>3421</v>
      </c>
      <c r="T18" s="6">
        <v>3445</v>
      </c>
      <c r="U18" s="6">
        <v>3453</v>
      </c>
      <c r="V18" s="6">
        <v>3438</v>
      </c>
      <c r="W18" s="6">
        <v>3468</v>
      </c>
      <c r="X18" s="6">
        <v>3486</v>
      </c>
      <c r="Y18" s="6">
        <v>3452</v>
      </c>
      <c r="Z18" s="6">
        <v>3434</v>
      </c>
      <c r="AA18" s="10">
        <v>3416</v>
      </c>
      <c r="AB18" s="10">
        <v>3369</v>
      </c>
      <c r="AC18" s="10">
        <v>3398</v>
      </c>
      <c r="AD18" s="10">
        <f>3476-25</f>
        <v>3451</v>
      </c>
      <c r="AE18" s="10">
        <v>3480</v>
      </c>
      <c r="AF18" s="10">
        <v>3463</v>
      </c>
      <c r="AG18" s="10">
        <v>3559</v>
      </c>
      <c r="AH18" s="10">
        <v>3682</v>
      </c>
      <c r="AI18" s="17">
        <v>3703</v>
      </c>
      <c r="AJ18" s="17">
        <v>3697</v>
      </c>
      <c r="AK18" s="17">
        <v>3603</v>
      </c>
      <c r="AL18" s="17">
        <v>3562</v>
      </c>
      <c r="AM18" s="17">
        <v>3526</v>
      </c>
      <c r="AN18" s="17">
        <v>3535</v>
      </c>
    </row>
    <row r="19" spans="1:40" x14ac:dyDescent="0.2">
      <c r="A19" s="5" t="s">
        <v>17</v>
      </c>
      <c r="B19" s="6">
        <v>4368</v>
      </c>
      <c r="C19" s="6">
        <v>3689</v>
      </c>
      <c r="D19" s="6">
        <v>3912</v>
      </c>
      <c r="E19" s="6">
        <v>4051</v>
      </c>
      <c r="F19" s="6">
        <v>1951</v>
      </c>
      <c r="G19" s="6">
        <v>1988</v>
      </c>
      <c r="H19" s="6">
        <v>2004</v>
      </c>
      <c r="I19" s="6">
        <v>2082</v>
      </c>
      <c r="J19" s="6">
        <v>2296</v>
      </c>
      <c r="K19" s="6">
        <v>2464</v>
      </c>
      <c r="L19" s="6">
        <v>2457</v>
      </c>
      <c r="M19" s="6">
        <v>2550</v>
      </c>
      <c r="N19" s="6">
        <v>2490</v>
      </c>
      <c r="O19" s="6">
        <v>2482</v>
      </c>
      <c r="P19" s="6">
        <v>2507</v>
      </c>
      <c r="Q19" s="6">
        <v>2504</v>
      </c>
      <c r="R19" s="6">
        <v>2521</v>
      </c>
      <c r="S19" s="6">
        <v>2686</v>
      </c>
      <c r="T19" s="6">
        <v>2724</v>
      </c>
      <c r="U19" s="6">
        <v>2744</v>
      </c>
      <c r="V19" s="6">
        <v>2723</v>
      </c>
      <c r="W19" s="6">
        <v>2775</v>
      </c>
      <c r="X19" s="6">
        <v>2730</v>
      </c>
      <c r="Y19" s="6">
        <v>2769</v>
      </c>
      <c r="Z19" s="6">
        <v>2748</v>
      </c>
      <c r="AA19" s="10">
        <v>2779</v>
      </c>
      <c r="AB19" s="10">
        <v>2740</v>
      </c>
      <c r="AC19" s="10">
        <v>2752</v>
      </c>
      <c r="AD19" s="10">
        <f>2817-5</f>
        <v>2812</v>
      </c>
      <c r="AE19" s="10">
        <v>2873</v>
      </c>
      <c r="AF19" s="10">
        <v>3014</v>
      </c>
      <c r="AG19" s="10">
        <v>3047</v>
      </c>
      <c r="AH19" s="10">
        <v>3055</v>
      </c>
      <c r="AI19" s="17">
        <v>3166</v>
      </c>
      <c r="AJ19" s="17">
        <v>3257</v>
      </c>
      <c r="AK19" s="17">
        <v>3323</v>
      </c>
      <c r="AL19" s="17">
        <v>3302</v>
      </c>
      <c r="AM19" s="17">
        <v>3319</v>
      </c>
      <c r="AN19" s="17">
        <v>3347</v>
      </c>
    </row>
    <row r="20" spans="1:40" x14ac:dyDescent="0.2">
      <c r="A20" s="23" t="s">
        <v>62</v>
      </c>
      <c r="B20" s="6">
        <v>4260</v>
      </c>
      <c r="C20" s="6">
        <v>4622</v>
      </c>
      <c r="D20" s="6">
        <v>4938</v>
      </c>
      <c r="E20" s="6">
        <v>5010</v>
      </c>
      <c r="F20" s="6">
        <v>5175</v>
      </c>
      <c r="G20" s="6">
        <v>5181</v>
      </c>
      <c r="H20" s="6">
        <v>5211</v>
      </c>
      <c r="I20" s="6">
        <v>5199</v>
      </c>
      <c r="J20" s="6">
        <v>5263</v>
      </c>
      <c r="K20" s="6">
        <v>5303</v>
      </c>
      <c r="L20" s="6">
        <v>5248</v>
      </c>
      <c r="M20" s="6">
        <v>5414</v>
      </c>
      <c r="N20" s="6">
        <v>5339</v>
      </c>
      <c r="O20" s="6">
        <v>5342</v>
      </c>
      <c r="P20" s="6">
        <v>5315</v>
      </c>
      <c r="Q20" s="6">
        <v>5335</v>
      </c>
      <c r="R20" s="6">
        <v>5305</v>
      </c>
      <c r="S20" s="6">
        <v>5358</v>
      </c>
      <c r="T20" s="6">
        <v>5338</v>
      </c>
      <c r="U20" s="6">
        <v>5338</v>
      </c>
      <c r="V20" s="6">
        <v>5309</v>
      </c>
      <c r="W20" s="6">
        <v>5302</v>
      </c>
      <c r="X20" s="6">
        <v>5300</v>
      </c>
      <c r="Y20" s="6">
        <v>5321</v>
      </c>
      <c r="Z20" s="6">
        <v>5481</v>
      </c>
      <c r="AA20" s="10">
        <v>5497</v>
      </c>
      <c r="AB20" s="10">
        <v>5463</v>
      </c>
      <c r="AC20" s="10">
        <v>5457</v>
      </c>
      <c r="AD20" s="10">
        <f>5486-53</f>
        <v>5433</v>
      </c>
      <c r="AE20" s="10">
        <v>5464</v>
      </c>
      <c r="AF20" s="10">
        <v>5465</v>
      </c>
      <c r="AG20" s="10">
        <v>5472</v>
      </c>
      <c r="AH20" s="10">
        <v>5491</v>
      </c>
      <c r="AI20" s="17">
        <v>5488</v>
      </c>
      <c r="AJ20" s="17">
        <v>5519</v>
      </c>
      <c r="AK20" s="17">
        <v>5484</v>
      </c>
      <c r="AL20" s="17">
        <v>5437</v>
      </c>
      <c r="AM20" s="17">
        <v>5326</v>
      </c>
      <c r="AN20" s="17">
        <v>5314</v>
      </c>
    </row>
    <row r="21" spans="1:40" x14ac:dyDescent="0.2">
      <c r="A21" s="23" t="s">
        <v>63</v>
      </c>
      <c r="B21" s="6">
        <v>4778</v>
      </c>
      <c r="C21" s="6">
        <v>5132</v>
      </c>
      <c r="D21" s="6">
        <v>5285</v>
      </c>
      <c r="E21" s="6">
        <v>5366</v>
      </c>
      <c r="F21" s="6">
        <v>5324</v>
      </c>
      <c r="G21" s="6">
        <v>5342</v>
      </c>
      <c r="H21" s="6">
        <v>5327</v>
      </c>
      <c r="I21" s="6">
        <v>5288</v>
      </c>
      <c r="J21" s="6">
        <v>5278</v>
      </c>
      <c r="K21" s="6">
        <v>5285</v>
      </c>
      <c r="L21" s="6">
        <v>5285</v>
      </c>
      <c r="M21" s="6">
        <v>5271</v>
      </c>
      <c r="N21" s="6">
        <v>3561</v>
      </c>
      <c r="O21" s="6">
        <v>3511</v>
      </c>
      <c r="P21" s="6">
        <v>3473</v>
      </c>
      <c r="Q21" s="6">
        <v>3428</v>
      </c>
      <c r="R21" s="6">
        <v>3447</v>
      </c>
      <c r="S21" s="6">
        <v>3366</v>
      </c>
      <c r="T21" s="6">
        <v>3287</v>
      </c>
      <c r="U21" s="6">
        <v>3303</v>
      </c>
      <c r="V21" s="6">
        <v>3322</v>
      </c>
      <c r="W21" s="6">
        <v>3307</v>
      </c>
      <c r="X21" s="6">
        <v>3293</v>
      </c>
      <c r="Y21" s="6">
        <v>3269</v>
      </c>
      <c r="Z21" s="6">
        <v>3252</v>
      </c>
      <c r="AA21" s="10">
        <v>3245</v>
      </c>
      <c r="AB21" s="10">
        <v>3234</v>
      </c>
      <c r="AC21" s="10">
        <v>3222</v>
      </c>
      <c r="AD21" s="10">
        <f>3221-8</f>
        <v>3213</v>
      </c>
      <c r="AE21" s="10">
        <v>3197</v>
      </c>
      <c r="AF21" s="10">
        <v>3216</v>
      </c>
      <c r="AG21" s="10">
        <v>3250</v>
      </c>
      <c r="AH21" s="10">
        <v>3275</v>
      </c>
      <c r="AI21" s="17">
        <v>3251</v>
      </c>
      <c r="AJ21" s="17">
        <v>3249</v>
      </c>
      <c r="AK21" s="17">
        <v>3239</v>
      </c>
      <c r="AL21" s="17">
        <v>3267</v>
      </c>
      <c r="AM21" s="17">
        <v>3235</v>
      </c>
      <c r="AN21" s="17">
        <v>3239</v>
      </c>
    </row>
    <row r="22" spans="1:40" x14ac:dyDescent="0.2">
      <c r="A22" s="5" t="s">
        <v>19</v>
      </c>
      <c r="B22" s="6">
        <v>3755</v>
      </c>
      <c r="C22" s="6">
        <v>3501</v>
      </c>
      <c r="D22" s="6">
        <v>3390</v>
      </c>
      <c r="E22" s="6">
        <v>3674</v>
      </c>
      <c r="F22" s="6">
        <v>3634</v>
      </c>
      <c r="G22" s="6">
        <v>3439</v>
      </c>
      <c r="H22" s="6">
        <v>3336</v>
      </c>
      <c r="I22" s="6">
        <v>3319</v>
      </c>
      <c r="J22" s="6">
        <v>3188</v>
      </c>
      <c r="K22" s="6">
        <v>3136</v>
      </c>
      <c r="L22" s="6">
        <v>2997</v>
      </c>
      <c r="M22" s="6">
        <v>2961</v>
      </c>
      <c r="N22" s="6">
        <v>2927</v>
      </c>
      <c r="O22" s="6">
        <v>2891</v>
      </c>
      <c r="P22" s="6">
        <v>2809</v>
      </c>
      <c r="Q22" s="6">
        <v>2705</v>
      </c>
      <c r="R22" s="6">
        <v>2701</v>
      </c>
      <c r="S22" s="6">
        <v>2675</v>
      </c>
      <c r="T22" s="6">
        <v>2667</v>
      </c>
      <c r="U22" s="6">
        <v>2645</v>
      </c>
      <c r="V22" s="6">
        <v>2598</v>
      </c>
      <c r="W22" s="6">
        <v>2568</v>
      </c>
      <c r="X22" s="6">
        <v>2474</v>
      </c>
      <c r="Y22" s="6">
        <v>2410</v>
      </c>
      <c r="Z22" s="6">
        <v>2336</v>
      </c>
      <c r="AA22" s="10">
        <v>2292</v>
      </c>
      <c r="AB22" s="10">
        <v>2271</v>
      </c>
      <c r="AC22" s="10">
        <v>2258</v>
      </c>
      <c r="AD22" s="10">
        <f>2268-64</f>
        <v>2204</v>
      </c>
      <c r="AE22" s="10">
        <v>2152</v>
      </c>
      <c r="AF22" s="10">
        <v>2251</v>
      </c>
      <c r="AG22" s="10">
        <v>2207</v>
      </c>
      <c r="AH22" s="10">
        <v>2215</v>
      </c>
      <c r="AI22" s="17">
        <v>2196</v>
      </c>
      <c r="AJ22" s="17">
        <v>2158</v>
      </c>
      <c r="AK22" s="17">
        <v>2130</v>
      </c>
      <c r="AL22" s="17">
        <v>2071</v>
      </c>
      <c r="AM22" s="17">
        <v>1968</v>
      </c>
      <c r="AN22" s="17">
        <v>1923</v>
      </c>
    </row>
    <row r="23" spans="1:40" x14ac:dyDescent="0.2">
      <c r="A23" s="5" t="s">
        <v>18</v>
      </c>
      <c r="B23" s="6"/>
      <c r="C23" s="6">
        <v>1204</v>
      </c>
      <c r="D23" s="6">
        <v>1200</v>
      </c>
      <c r="E23" s="6">
        <v>1187</v>
      </c>
      <c r="F23" s="6">
        <v>1489</v>
      </c>
      <c r="G23" s="6">
        <v>1515</v>
      </c>
      <c r="H23" s="6">
        <v>1506</v>
      </c>
      <c r="I23" s="6">
        <v>1505</v>
      </c>
      <c r="J23" s="6">
        <v>1488</v>
      </c>
      <c r="K23" s="6">
        <v>1486</v>
      </c>
      <c r="L23" s="6">
        <v>1585</v>
      </c>
      <c r="M23" s="6">
        <v>1685</v>
      </c>
      <c r="N23" s="6">
        <v>1661</v>
      </c>
      <c r="O23" s="6">
        <v>1657</v>
      </c>
      <c r="P23" s="6">
        <v>1681</v>
      </c>
      <c r="Q23" s="6">
        <v>1690</v>
      </c>
      <c r="R23" s="6">
        <v>1696</v>
      </c>
      <c r="S23" s="6">
        <v>1704</v>
      </c>
      <c r="T23" s="6">
        <v>1659</v>
      </c>
      <c r="U23" s="6">
        <v>1654</v>
      </c>
      <c r="V23" s="6">
        <v>1677</v>
      </c>
      <c r="W23" s="6">
        <v>1688</v>
      </c>
      <c r="X23" s="6">
        <v>1669</v>
      </c>
      <c r="Y23" s="6">
        <v>1634</v>
      </c>
      <c r="Z23" s="6">
        <v>1649</v>
      </c>
      <c r="AA23" s="10">
        <v>1615</v>
      </c>
      <c r="AB23" s="10">
        <v>1620</v>
      </c>
      <c r="AC23" s="10">
        <v>1609</v>
      </c>
      <c r="AD23" s="10">
        <f>1635-1</f>
        <v>1634</v>
      </c>
      <c r="AE23" s="10">
        <v>1632</v>
      </c>
      <c r="AF23" s="10">
        <v>1621</v>
      </c>
      <c r="AG23" s="10">
        <v>1620</v>
      </c>
      <c r="AH23" s="10">
        <v>1628</v>
      </c>
      <c r="AI23" s="17">
        <v>1627</v>
      </c>
      <c r="AJ23" s="17">
        <v>1600</v>
      </c>
      <c r="AK23" s="17">
        <v>1642</v>
      </c>
      <c r="AL23" s="17">
        <v>1666</v>
      </c>
      <c r="AM23" s="17">
        <v>1646</v>
      </c>
      <c r="AN23" s="17">
        <v>1621</v>
      </c>
    </row>
    <row r="24" spans="1:40" x14ac:dyDescent="0.2">
      <c r="A24" s="5" t="s">
        <v>20</v>
      </c>
      <c r="B24" s="6"/>
      <c r="C24" s="6">
        <v>2700</v>
      </c>
      <c r="D24" s="6">
        <v>2792</v>
      </c>
      <c r="E24" s="6">
        <v>2846</v>
      </c>
      <c r="F24" s="6">
        <v>2950</v>
      </c>
      <c r="G24" s="6">
        <v>3085</v>
      </c>
      <c r="H24" s="6">
        <v>3240</v>
      </c>
      <c r="I24" s="6">
        <v>3412</v>
      </c>
      <c r="J24" s="6">
        <v>3949</v>
      </c>
      <c r="K24" s="6">
        <v>3896</v>
      </c>
      <c r="L24" s="6">
        <v>3994</v>
      </c>
      <c r="M24" s="6">
        <v>4510</v>
      </c>
      <c r="N24" s="6">
        <v>4560</v>
      </c>
      <c r="O24" s="6">
        <v>4538</v>
      </c>
      <c r="P24" s="6">
        <v>4405</v>
      </c>
      <c r="Q24" s="6">
        <v>4411</v>
      </c>
      <c r="R24" s="6">
        <v>4422</v>
      </c>
      <c r="S24" s="6">
        <v>4486</v>
      </c>
      <c r="T24" s="6">
        <v>4414</v>
      </c>
      <c r="U24" s="6">
        <v>4290</v>
      </c>
      <c r="V24" s="6">
        <v>4171</v>
      </c>
      <c r="W24" s="6">
        <v>4069</v>
      </c>
      <c r="X24" s="6">
        <v>4064</v>
      </c>
      <c r="Y24" s="6">
        <v>4081</v>
      </c>
      <c r="Z24" s="6">
        <v>4024</v>
      </c>
      <c r="AA24" s="10">
        <v>4114</v>
      </c>
      <c r="AB24" s="10">
        <v>4136</v>
      </c>
      <c r="AC24" s="10">
        <v>4389</v>
      </c>
      <c r="AD24" s="10">
        <f>4382-27</f>
        <v>4355</v>
      </c>
      <c r="AE24" s="10">
        <v>4378</v>
      </c>
      <c r="AF24" s="10">
        <v>4336</v>
      </c>
      <c r="AG24" s="10">
        <v>4427</v>
      </c>
      <c r="AH24" s="10">
        <v>4455</v>
      </c>
      <c r="AI24" s="17">
        <v>4395</v>
      </c>
      <c r="AJ24" s="17">
        <v>4385</v>
      </c>
      <c r="AK24" s="17">
        <v>4320</v>
      </c>
      <c r="AL24" s="17">
        <v>4245</v>
      </c>
      <c r="AM24" s="17">
        <v>4099</v>
      </c>
      <c r="AN24" s="17">
        <v>4218</v>
      </c>
    </row>
    <row r="25" spans="1:40" x14ac:dyDescent="0.2">
      <c r="A25" s="5" t="s">
        <v>21</v>
      </c>
      <c r="B25" s="6"/>
      <c r="C25" s="6"/>
      <c r="D25" s="6"/>
      <c r="E25" s="6"/>
      <c r="F25" s="6">
        <v>1536</v>
      </c>
      <c r="G25" s="6">
        <v>1602</v>
      </c>
      <c r="H25" s="6">
        <v>1607</v>
      </c>
      <c r="I25" s="6">
        <v>1583</v>
      </c>
      <c r="J25" s="6">
        <v>1578</v>
      </c>
      <c r="K25" s="6">
        <v>1552</v>
      </c>
      <c r="L25" s="6">
        <v>1596</v>
      </c>
      <c r="M25" s="6">
        <v>1591</v>
      </c>
      <c r="N25" s="6">
        <v>1556</v>
      </c>
      <c r="O25" s="6">
        <v>1542</v>
      </c>
      <c r="P25" s="6">
        <v>1494</v>
      </c>
      <c r="Q25" s="6">
        <v>1480</v>
      </c>
      <c r="R25" s="6">
        <v>1469</v>
      </c>
      <c r="S25" s="6">
        <v>1459</v>
      </c>
      <c r="T25" s="6">
        <v>1451</v>
      </c>
      <c r="U25" s="6">
        <v>1437</v>
      </c>
      <c r="V25" s="6">
        <v>1426</v>
      </c>
      <c r="W25" s="6">
        <v>1385</v>
      </c>
      <c r="X25" s="6">
        <v>1359</v>
      </c>
      <c r="Y25" s="6">
        <v>1334</v>
      </c>
      <c r="Z25" s="6">
        <v>1338</v>
      </c>
      <c r="AA25" s="10">
        <v>1387</v>
      </c>
      <c r="AB25" s="10">
        <v>1380</v>
      </c>
      <c r="AC25" s="10">
        <v>1366</v>
      </c>
      <c r="AD25" s="10">
        <f>1371-9</f>
        <v>1362</v>
      </c>
      <c r="AE25" s="10">
        <v>1328</v>
      </c>
      <c r="AF25" s="10">
        <v>1369</v>
      </c>
      <c r="AG25" s="10">
        <v>1378</v>
      </c>
      <c r="AH25" s="10">
        <v>1375</v>
      </c>
      <c r="AI25" s="17">
        <v>1391</v>
      </c>
      <c r="AJ25" s="17">
        <v>1373</v>
      </c>
      <c r="AK25" s="17">
        <v>1360</v>
      </c>
      <c r="AL25" s="17">
        <v>1348</v>
      </c>
      <c r="AM25" s="17">
        <v>1357</v>
      </c>
      <c r="AN25" s="17">
        <v>1336</v>
      </c>
    </row>
    <row r="26" spans="1:40" x14ac:dyDescent="0.2">
      <c r="A26" s="5" t="s">
        <v>22</v>
      </c>
      <c r="B26" s="6"/>
      <c r="C26" s="6"/>
      <c r="D26" s="6"/>
      <c r="E26" s="6"/>
      <c r="F26" s="6">
        <v>1777</v>
      </c>
      <c r="G26" s="6">
        <v>1771</v>
      </c>
      <c r="H26" s="6">
        <v>1791</v>
      </c>
      <c r="I26" s="6">
        <v>1788</v>
      </c>
      <c r="J26" s="6">
        <v>1830</v>
      </c>
      <c r="K26" s="6">
        <v>1837</v>
      </c>
      <c r="L26" s="6">
        <v>1831</v>
      </c>
      <c r="M26" s="6">
        <v>1810</v>
      </c>
      <c r="N26" s="6">
        <v>1809</v>
      </c>
      <c r="O26" s="6">
        <v>1811</v>
      </c>
      <c r="P26" s="6">
        <v>1791</v>
      </c>
      <c r="Q26" s="6">
        <v>1737</v>
      </c>
      <c r="R26" s="6">
        <v>1702</v>
      </c>
      <c r="S26" s="6">
        <v>1656</v>
      </c>
      <c r="T26" s="6">
        <v>1667</v>
      </c>
      <c r="U26" s="6">
        <v>1658</v>
      </c>
      <c r="V26" s="6">
        <v>1663</v>
      </c>
      <c r="W26" s="6">
        <v>1636</v>
      </c>
      <c r="X26" s="6">
        <v>1650</v>
      </c>
      <c r="Y26" s="6">
        <v>1631</v>
      </c>
      <c r="Z26" s="6">
        <v>1639</v>
      </c>
      <c r="AA26" s="10">
        <v>1594</v>
      </c>
      <c r="AB26" s="10">
        <v>1568</v>
      </c>
      <c r="AC26" s="10">
        <v>1582</v>
      </c>
      <c r="AD26" s="10">
        <f>1588-4</f>
        <v>1584</v>
      </c>
      <c r="AE26" s="10">
        <v>1556</v>
      </c>
      <c r="AF26" s="10">
        <v>1502</v>
      </c>
      <c r="AG26" s="10">
        <v>1613</v>
      </c>
      <c r="AH26" s="10">
        <v>1690</v>
      </c>
      <c r="AI26" s="17">
        <v>1745</v>
      </c>
      <c r="AJ26" s="17">
        <v>1757</v>
      </c>
      <c r="AK26" s="17">
        <v>1876</v>
      </c>
      <c r="AL26" s="17">
        <v>1884</v>
      </c>
      <c r="AM26" s="17">
        <v>1886</v>
      </c>
      <c r="AN26" s="17">
        <v>1939</v>
      </c>
    </row>
    <row r="27" spans="1:40" x14ac:dyDescent="0.2">
      <c r="A27" s="5" t="s">
        <v>23</v>
      </c>
      <c r="B27" s="6"/>
      <c r="C27" s="6"/>
      <c r="D27" s="6"/>
      <c r="E27" s="6"/>
      <c r="F27" s="6"/>
      <c r="G27" s="6">
        <v>2433</v>
      </c>
      <c r="H27" s="6">
        <v>2455</v>
      </c>
      <c r="I27" s="6">
        <v>2433</v>
      </c>
      <c r="J27" s="6">
        <v>2440</v>
      </c>
      <c r="K27" s="6">
        <v>2509</v>
      </c>
      <c r="L27" s="6">
        <v>2538</v>
      </c>
      <c r="M27" s="6">
        <v>2580</v>
      </c>
      <c r="N27" s="6">
        <v>2606</v>
      </c>
      <c r="O27" s="6">
        <v>2569</v>
      </c>
      <c r="P27" s="6">
        <v>2615</v>
      </c>
      <c r="Q27" s="6">
        <v>2629</v>
      </c>
      <c r="R27" s="6">
        <v>2654</v>
      </c>
      <c r="S27" s="6">
        <v>2703</v>
      </c>
      <c r="T27" s="6">
        <v>2739</v>
      </c>
      <c r="U27" s="6">
        <v>2703</v>
      </c>
      <c r="V27" s="6">
        <v>2762</v>
      </c>
      <c r="W27" s="6">
        <v>2751</v>
      </c>
      <c r="X27" s="6">
        <v>2757</v>
      </c>
      <c r="Y27" s="6">
        <v>2801</v>
      </c>
      <c r="Z27" s="6">
        <v>2792</v>
      </c>
      <c r="AA27" s="10">
        <v>2820</v>
      </c>
      <c r="AB27" s="10">
        <v>2847</v>
      </c>
      <c r="AC27" s="10">
        <v>2886</v>
      </c>
      <c r="AD27" s="10">
        <f>2892-4</f>
        <v>2888</v>
      </c>
      <c r="AE27" s="10">
        <v>2917</v>
      </c>
      <c r="AF27" s="10">
        <v>2900</v>
      </c>
      <c r="AG27" s="10">
        <v>2943</v>
      </c>
      <c r="AH27" s="10">
        <v>2984</v>
      </c>
      <c r="AI27" s="17">
        <v>2992</v>
      </c>
      <c r="AJ27" s="17">
        <v>3004</v>
      </c>
      <c r="AK27" s="17">
        <v>3012</v>
      </c>
      <c r="AL27" s="17">
        <v>3011</v>
      </c>
      <c r="AM27" s="17">
        <v>2988</v>
      </c>
      <c r="AN27" s="17">
        <v>3006</v>
      </c>
    </row>
    <row r="28" spans="1:40" x14ac:dyDescent="0.2">
      <c r="A28" s="23" t="s">
        <v>24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>
        <v>3945</v>
      </c>
      <c r="M28" s="6">
        <v>4265</v>
      </c>
      <c r="N28" s="6">
        <v>4642</v>
      </c>
      <c r="O28" s="6">
        <v>4821</v>
      </c>
      <c r="P28" s="6">
        <v>5075</v>
      </c>
      <c r="Q28" s="6">
        <v>5220</v>
      </c>
      <c r="R28" s="6">
        <v>5383</v>
      </c>
      <c r="S28" s="6">
        <v>5539</v>
      </c>
      <c r="T28" s="6">
        <v>5598</v>
      </c>
      <c r="U28" s="6">
        <v>5678</v>
      </c>
      <c r="V28" s="6">
        <v>5734</v>
      </c>
      <c r="W28" s="6">
        <v>5780</v>
      </c>
      <c r="X28" s="6">
        <v>5792</v>
      </c>
      <c r="Y28" s="6">
        <v>5680</v>
      </c>
      <c r="Z28" s="6">
        <v>5648</v>
      </c>
      <c r="AA28" s="10">
        <v>5599</v>
      </c>
      <c r="AB28" s="10">
        <v>5778</v>
      </c>
      <c r="AC28" s="10">
        <v>5852</v>
      </c>
      <c r="AD28" s="10">
        <f>5886-9</f>
        <v>5877</v>
      </c>
      <c r="AE28" s="10">
        <v>5781</v>
      </c>
      <c r="AF28" s="10">
        <v>5758</v>
      </c>
      <c r="AG28" s="10">
        <v>5732</v>
      </c>
      <c r="AH28" s="10">
        <v>5645</v>
      </c>
      <c r="AI28" s="17">
        <v>5548</v>
      </c>
      <c r="AJ28" s="17">
        <v>5404</v>
      </c>
      <c r="AK28" s="17">
        <v>5341</v>
      </c>
      <c r="AL28" s="17">
        <v>5285</v>
      </c>
      <c r="AM28" s="17">
        <v>5124</v>
      </c>
      <c r="AN28" s="17">
        <v>5132</v>
      </c>
    </row>
    <row r="29" spans="1:40" x14ac:dyDescent="0.2">
      <c r="A29" s="23" t="s">
        <v>64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>
        <v>2162</v>
      </c>
      <c r="O29" s="14">
        <v>2505</v>
      </c>
      <c r="P29" s="14">
        <v>2656</v>
      </c>
      <c r="Q29" s="14">
        <v>2997</v>
      </c>
      <c r="R29" s="14">
        <v>3342</v>
      </c>
      <c r="S29" s="14">
        <v>3443</v>
      </c>
      <c r="T29" s="14">
        <v>3557</v>
      </c>
      <c r="U29" s="14">
        <v>3642</v>
      </c>
      <c r="V29" s="14">
        <v>3780</v>
      </c>
      <c r="W29" s="14">
        <v>3965</v>
      </c>
      <c r="X29" s="14">
        <v>4122</v>
      </c>
      <c r="Y29" s="14">
        <v>4256</v>
      </c>
      <c r="Z29" s="14">
        <v>4366</v>
      </c>
      <c r="AA29" s="15">
        <v>4473</v>
      </c>
      <c r="AB29" s="15">
        <v>4494</v>
      </c>
      <c r="AC29" s="15">
        <v>4593</v>
      </c>
      <c r="AD29" s="15">
        <f>4585-10</f>
        <v>4575</v>
      </c>
      <c r="AE29" s="15">
        <v>4573</v>
      </c>
      <c r="AF29" s="15">
        <v>4575</v>
      </c>
      <c r="AG29" s="15">
        <v>4584</v>
      </c>
      <c r="AH29" s="15">
        <v>4505</v>
      </c>
      <c r="AI29" s="17">
        <v>4515</v>
      </c>
      <c r="AJ29" s="17">
        <v>4452</v>
      </c>
      <c r="AK29" s="17">
        <v>4402</v>
      </c>
      <c r="AL29" s="17">
        <v>4363</v>
      </c>
      <c r="AM29" s="17">
        <v>4266</v>
      </c>
      <c r="AN29" s="17">
        <v>4193</v>
      </c>
    </row>
    <row r="30" spans="1:40" x14ac:dyDescent="0.2">
      <c r="A30" s="5" t="s">
        <v>44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5"/>
      <c r="AB30" s="15"/>
      <c r="AC30" s="15">
        <v>3356</v>
      </c>
      <c r="AD30" s="15">
        <f>3388-24</f>
        <v>3364</v>
      </c>
      <c r="AE30" s="15">
        <v>3335</v>
      </c>
      <c r="AF30" s="15">
        <v>3346</v>
      </c>
      <c r="AG30" s="15">
        <v>3371</v>
      </c>
      <c r="AH30" s="15">
        <v>3354</v>
      </c>
      <c r="AI30" s="17">
        <v>3312</v>
      </c>
      <c r="AJ30" s="17">
        <v>3298</v>
      </c>
      <c r="AK30" s="17">
        <v>3311</v>
      </c>
      <c r="AL30" s="17">
        <v>3300</v>
      </c>
      <c r="AM30" s="17">
        <v>3261</v>
      </c>
      <c r="AN30" s="17">
        <v>3217</v>
      </c>
    </row>
    <row r="31" spans="1:40" ht="13.8" thickBot="1" x14ac:dyDescent="0.25">
      <c r="A31" s="24" t="s">
        <v>66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12"/>
      <c r="AB31" s="12"/>
      <c r="AC31" s="12"/>
      <c r="AD31" s="12"/>
      <c r="AE31" s="12"/>
      <c r="AF31" s="12"/>
      <c r="AG31" s="12"/>
      <c r="AH31" s="12"/>
      <c r="AI31" s="18"/>
      <c r="AJ31" s="18"/>
      <c r="AK31" s="18"/>
      <c r="AL31" s="18"/>
      <c r="AM31" s="18"/>
      <c r="AN31" s="18">
        <v>3375</v>
      </c>
    </row>
    <row r="32" spans="1:40" x14ac:dyDescent="0.2">
      <c r="A32" s="25" t="s">
        <v>65</v>
      </c>
      <c r="B32" s="26" t="s">
        <v>33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7"/>
      <c r="Y32" s="27"/>
      <c r="Z32" s="26"/>
      <c r="AA32" s="28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</row>
  </sheetData>
  <phoneticPr fontId="2"/>
  <pageMargins left="0.74803149606299213" right="0.74803149606299213" top="0.98425196850393704" bottom="0.98425196850393704" header="0.51181102362204722" footer="0.51181102362204722"/>
  <pageSetup paperSize="9" orientation="portrait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大野城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0860</dc:creator>
  <cp:lastModifiedBy>髙畑 太貴</cp:lastModifiedBy>
  <cp:lastPrinted>2024-02-22T07:51:58Z</cp:lastPrinted>
  <dcterms:created xsi:type="dcterms:W3CDTF">2002-10-04T09:17:19Z</dcterms:created>
  <dcterms:modified xsi:type="dcterms:W3CDTF">2024-02-22T07:58:22Z</dcterms:modified>
</cp:coreProperties>
</file>